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5-Award\2-User Instructions\70-32 OEM Lenovo\70-32 Office Depot\"/>
    </mc:Choice>
  </mc:AlternateContent>
  <xr:revisionPtr revIDLastSave="0" documentId="13_ncr:1_{9DA67C0D-3706-4AE1-B3EC-B51CCFEA56FF}" xr6:coauthVersionLast="47" xr6:coauthVersionMax="47" xr10:uidLastSave="{00000000-0000-0000-0000-000000000000}"/>
  <bookViews>
    <workbookView xWindow="31260" yWindow="1470" windowWidth="21600" windowHeight="11385" tabRatio="873" activeTab="10" xr2:uid="{00000000-000D-0000-FFFF-FFFF00000000}"/>
  </bookViews>
  <sheets>
    <sheet name="Standard (DS)" sheetId="6" r:id="rId1"/>
    <sheet name="DS Configuration" sheetId="18" r:id="rId2"/>
    <sheet name="Power (DP)" sheetId="19" r:id="rId3"/>
    <sheet name="DP Configuration" sheetId="20" r:id="rId4"/>
    <sheet name="Workstation (DW)" sheetId="21" r:id="rId5"/>
    <sheet name="DW Configuration" sheetId="22" r:id="rId6"/>
    <sheet name="All-In-One (DA)" sheetId="23" r:id="rId7"/>
    <sheet name="DA Configuration" sheetId="24" r:id="rId8"/>
    <sheet name="MW Configuration" sheetId="25" r:id="rId9"/>
    <sheet name="MT Configuration" sheetId="26" r:id="rId10"/>
    <sheet name="MC Configuration" sheetId="27" r:id="rId11"/>
  </sheets>
  <definedNames>
    <definedName name="_xlnm.Print_Titles" localSheetId="6">'All-In-One (DA)'!$8:$8</definedName>
    <definedName name="_xlnm.Print_Titles" localSheetId="2">'Power (DP)'!$8:$8</definedName>
    <definedName name="_xlnm.Print_Titles" localSheetId="0">'Standard (DS)'!$8:$8</definedName>
    <definedName name="_xlnm.Print_Titles" localSheetId="4">'Workstation (DW)'!$8:$8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19" l="1"/>
  <c r="L16" i="19"/>
  <c r="L17" i="19"/>
  <c r="L18" i="19"/>
  <c r="L19" i="19"/>
  <c r="L20" i="19"/>
  <c r="L14" i="23"/>
  <c r="L12" i="23"/>
  <c r="L13" i="23"/>
  <c r="L15" i="23"/>
  <c r="L16" i="23"/>
  <c r="L17" i="23"/>
  <c r="L9" i="23"/>
  <c r="L16" i="21"/>
  <c r="L17" i="21"/>
  <c r="L18" i="21"/>
  <c r="L19" i="21"/>
  <c r="L20" i="21"/>
  <c r="L21" i="21"/>
  <c r="L37" i="23" l="1"/>
  <c r="L38" i="23"/>
  <c r="L39" i="23"/>
  <c r="L40" i="23"/>
  <c r="L41" i="23"/>
  <c r="L42" i="23"/>
  <c r="L43" i="23"/>
  <c r="L44" i="23"/>
  <c r="L45" i="23"/>
  <c r="L46" i="23"/>
  <c r="L39" i="21"/>
  <c r="L40" i="21"/>
  <c r="L41" i="21"/>
  <c r="L42" i="21"/>
  <c r="L43" i="21"/>
  <c r="L44" i="21"/>
  <c r="L45" i="21"/>
  <c r="L46" i="21"/>
  <c r="L47" i="21"/>
  <c r="L48" i="21"/>
  <c r="L45" i="19"/>
  <c r="L46" i="19"/>
  <c r="L47" i="19"/>
  <c r="L48" i="19"/>
  <c r="L49" i="19"/>
  <c r="L50" i="19"/>
  <c r="L51" i="19"/>
  <c r="L52" i="19"/>
  <c r="L53" i="19"/>
  <c r="L54" i="19"/>
  <c r="L58" i="6"/>
  <c r="L59" i="6"/>
  <c r="L60" i="6"/>
  <c r="L56" i="6"/>
  <c r="L57" i="6"/>
  <c r="L61" i="6"/>
  <c r="L62" i="6"/>
  <c r="L63" i="6"/>
  <c r="L64" i="6"/>
  <c r="L65" i="6"/>
  <c r="L50" i="6"/>
  <c r="L51" i="6"/>
  <c r="L52" i="6"/>
  <c r="L53" i="6"/>
  <c r="L54" i="6"/>
  <c r="L55" i="6"/>
  <c r="L34" i="6"/>
  <c r="L33" i="6"/>
  <c r="L32" i="6"/>
  <c r="L31" i="6"/>
  <c r="L30" i="6"/>
  <c r="L29" i="6"/>
  <c r="L38" i="6" l="1"/>
  <c r="L39" i="6"/>
  <c r="L40" i="6"/>
  <c r="L41" i="6"/>
  <c r="L42" i="6"/>
  <c r="L43" i="6"/>
  <c r="L44" i="6"/>
  <c r="L45" i="6"/>
  <c r="L46" i="6"/>
  <c r="L37" i="6"/>
  <c r="L19" i="6" l="1"/>
  <c r="L20" i="6"/>
  <c r="L21" i="6"/>
  <c r="L22" i="6"/>
  <c r="L23" i="6"/>
  <c r="L24" i="6"/>
  <c r="L25" i="6"/>
  <c r="L26" i="6"/>
  <c r="I55" i="23" l="1"/>
  <c r="I54" i="23"/>
  <c r="I53" i="23"/>
  <c r="I52" i="23"/>
  <c r="I51" i="23"/>
  <c r="I50" i="23"/>
  <c r="I49" i="23"/>
  <c r="L36" i="23"/>
  <c r="L35" i="23"/>
  <c r="L34" i="23"/>
  <c r="L33" i="23"/>
  <c r="L32" i="23"/>
  <c r="L29" i="23"/>
  <c r="L28" i="23"/>
  <c r="L27" i="23"/>
  <c r="L26" i="23"/>
  <c r="L25" i="23"/>
  <c r="L24" i="23"/>
  <c r="L23" i="23"/>
  <c r="L22" i="23"/>
  <c r="L21" i="23"/>
  <c r="L20" i="23"/>
  <c r="I57" i="21"/>
  <c r="I56" i="21"/>
  <c r="I55" i="21"/>
  <c r="I54" i="21"/>
  <c r="I53" i="21"/>
  <c r="I52" i="21"/>
  <c r="I51" i="21"/>
  <c r="L38" i="21"/>
  <c r="L37" i="21"/>
  <c r="L34" i="21"/>
  <c r="L33" i="21"/>
  <c r="L32" i="21"/>
  <c r="L31" i="21"/>
  <c r="L30" i="21"/>
  <c r="L29" i="21"/>
  <c r="L28" i="21"/>
  <c r="L27" i="21"/>
  <c r="L26" i="21"/>
  <c r="L25" i="21"/>
  <c r="L24" i="21"/>
  <c r="L13" i="21"/>
  <c r="L12" i="21"/>
  <c r="L11" i="21"/>
  <c r="L10" i="21"/>
  <c r="L9" i="21"/>
  <c r="I63" i="19"/>
  <c r="I62" i="19"/>
  <c r="I61" i="19"/>
  <c r="I60" i="19"/>
  <c r="I59" i="19"/>
  <c r="I58" i="19"/>
  <c r="I57" i="19"/>
  <c r="L44" i="19"/>
  <c r="L43" i="19"/>
  <c r="L42" i="19"/>
  <c r="L38" i="19"/>
  <c r="L37" i="19"/>
  <c r="L41" i="19"/>
  <c r="L40" i="19"/>
  <c r="L39" i="19"/>
  <c r="L36" i="19"/>
  <c r="L35" i="19"/>
  <c r="L32" i="19"/>
  <c r="L31" i="19"/>
  <c r="L30" i="19"/>
  <c r="L29" i="19"/>
  <c r="L28" i="19"/>
  <c r="L27" i="19"/>
  <c r="L26" i="19"/>
  <c r="L25" i="19"/>
  <c r="L24" i="19"/>
  <c r="L23" i="19"/>
  <c r="L12" i="19"/>
  <c r="L11" i="19"/>
  <c r="L10" i="19"/>
  <c r="L9" i="19"/>
  <c r="L18" i="6"/>
  <c r="L17" i="6"/>
  <c r="L16" i="6"/>
  <c r="L15" i="6"/>
  <c r="L14" i="6"/>
  <c r="L13" i="6"/>
  <c r="L12" i="6"/>
  <c r="L11" i="6"/>
  <c r="L49" i="6" l="1"/>
  <c r="L10" i="6"/>
  <c r="L9" i="6"/>
  <c r="I74" i="6" l="1"/>
  <c r="I73" i="6"/>
  <c r="I72" i="6"/>
  <c r="I71" i="6"/>
  <c r="I70" i="6"/>
  <c r="I69" i="6"/>
  <c r="I68" i="6"/>
</calcChain>
</file>

<file path=xl/sharedStrings.xml><?xml version="1.0" encoding="utf-8"?>
<sst xmlns="http://schemas.openxmlformats.org/spreadsheetml/2006/main" count="2594" uniqueCount="711">
  <si>
    <t>Item Description</t>
  </si>
  <si>
    <t>Unit of Measure</t>
  </si>
  <si>
    <t>Contract Discount</t>
  </si>
  <si>
    <t>SKU # / Item #</t>
  </si>
  <si>
    <t>Manufacturer Part Number (OEM #)</t>
  </si>
  <si>
    <t>Manufacturer (OEM)</t>
  </si>
  <si>
    <t>UNSPSC Code
(Version 11)</t>
  </si>
  <si>
    <t xml:space="preserve">Contact Line Item # (CLIN) </t>
  </si>
  <si>
    <t>Commodity Description</t>
  </si>
  <si>
    <t>Contract Price</t>
  </si>
  <si>
    <t>Each</t>
  </si>
  <si>
    <t>Quantity in 
Unit of Measure</t>
  </si>
  <si>
    <t>Department of General Services - Procurement Division</t>
  </si>
  <si>
    <t xml:space="preserve">To access a complete list of contract Non-Core catalog pricing click the link in the next cell: </t>
  </si>
  <si>
    <t>Installation</t>
  </si>
  <si>
    <t>Asset Tagging 
(Bidder administration of State provided tag, with number)</t>
  </si>
  <si>
    <t>Detailed Electronic Asset Information (in addition to Asset Tagging)</t>
  </si>
  <si>
    <t>Imaging (not for use with monitors)</t>
  </si>
  <si>
    <t>Take-Back Services</t>
  </si>
  <si>
    <t>Deployment &amp; Logistics</t>
  </si>
  <si>
    <t>Emergency Services (4-hour response, per occurrence)</t>
  </si>
  <si>
    <t>OEM MSRP / List Price</t>
  </si>
  <si>
    <t>Contractor's Standard Hourly Rate</t>
  </si>
  <si>
    <t>Product Category</t>
  </si>
  <si>
    <t>Non-Core Segment ID</t>
  </si>
  <si>
    <t>Spec Item #</t>
  </si>
  <si>
    <t>Product Attribute</t>
  </si>
  <si>
    <t>Minimum Requirements</t>
  </si>
  <si>
    <t>DS-1</t>
  </si>
  <si>
    <t>Standard Desktop
(make and model)</t>
  </si>
  <si>
    <t>Shall meet/include the following:
• Business Class
• EPEAT Silver
• Energy Star (current version)
• Mouse and keyboard</t>
  </si>
  <si>
    <t>MSRP SKU/Part #</t>
  </si>
  <si>
    <t>List the part #/sku of the offered make and model from the OEM MSRP/Price List</t>
  </si>
  <si>
    <t>DS-2</t>
  </si>
  <si>
    <t>Operating System:</t>
  </si>
  <si>
    <t>Microsoft® Windows® 10 Pro (64-bit)</t>
  </si>
  <si>
    <t>DS-3</t>
  </si>
  <si>
    <t>Chassis:</t>
  </si>
  <si>
    <t>Mini/Tiny/Micro Form Factor (M/TFF/M)</t>
  </si>
  <si>
    <t>DS-4</t>
  </si>
  <si>
    <t xml:space="preserve">Processor:  </t>
  </si>
  <si>
    <t>Functionally equivalent (or better) to: Intel Core i5 (10th generation or later)</t>
  </si>
  <si>
    <t>DS-5</t>
  </si>
  <si>
    <t xml:space="preserve">Memory: </t>
  </si>
  <si>
    <t>• 8GB  (upgradeable to 16 GB)
• DDR4 (or newer)
• Non-ECC</t>
  </si>
  <si>
    <t>DS-6</t>
  </si>
  <si>
    <t xml:space="preserve">Video: </t>
  </si>
  <si>
    <t>Support:
• DirectX 11 (or later)
• Dual monitor support (any combination of DisplayPort, HDMI, and/or USB-C)</t>
  </si>
  <si>
    <t>DS-7</t>
  </si>
  <si>
    <t xml:space="preserve">Storage: </t>
  </si>
  <si>
    <t>120GB SSD</t>
  </si>
  <si>
    <t>DS-8</t>
  </si>
  <si>
    <t xml:space="preserve">Network Connection: </t>
  </si>
  <si>
    <t>• RJ45
• 10/100/1000 Ethernet</t>
  </si>
  <si>
    <t>DS-9</t>
  </si>
  <si>
    <t>Additional I/O Ports:</t>
  </si>
  <si>
    <t>• 2x USB (or later)
• Audio out
• Microphone</t>
  </si>
  <si>
    <t>DS-10</t>
  </si>
  <si>
    <t xml:space="preserve">Warranty: </t>
  </si>
  <si>
    <t>3 Year Limited Warranty plus 3 Year NBD On-Site Service (CA Statewide)</t>
  </si>
  <si>
    <t>Desktops, Standard - Configuration Breakdown and Comparison</t>
  </si>
  <si>
    <t>Core Configuration - Desktops, Standard</t>
  </si>
  <si>
    <t>Option/Upgrades - Desktops, Standard</t>
  </si>
  <si>
    <t>Warranty Option/Upgrades - Desktops, Standard</t>
  </si>
  <si>
    <r>
      <t xml:space="preserve">Monitors - Desktops </t>
    </r>
    <r>
      <rPr>
        <i/>
        <sz val="16"/>
        <color theme="1"/>
        <rFont val="Arial"/>
        <family val="2"/>
      </rPr>
      <t>(this category shall be the same for all Desktop Configurations)</t>
    </r>
  </si>
  <si>
    <r>
      <t xml:space="preserve">Value-Added Services (VAS) - Desktops </t>
    </r>
    <r>
      <rPr>
        <i/>
        <sz val="16"/>
        <color theme="1"/>
        <rFont val="Arial"/>
        <family val="2"/>
      </rPr>
      <t>(this category shall be the same for all Desktop Configurations)</t>
    </r>
  </si>
  <si>
    <t>DC</t>
  </si>
  <si>
    <t>CLIN #</t>
  </si>
  <si>
    <t>N/A</t>
  </si>
  <si>
    <t>Core Configuration - Desktops, Power</t>
  </si>
  <si>
    <t>Option/Upgrades - Desktops, Power</t>
  </si>
  <si>
    <t>Warranty Option/Upgrades - Desktops, Power</t>
  </si>
  <si>
    <t>Desktops, Power - Configuration Breakdown and Comparison</t>
  </si>
  <si>
    <t>Power Desktop</t>
  </si>
  <si>
    <t>Functionally equivalent (or better) to Intel Core i7 (10th generation)</t>
  </si>
  <si>
    <t>• 16GB  (upgradeable to 32 GB)
• DDR4 (or newer)
• Non-ECC</t>
  </si>
  <si>
    <t>DP-1</t>
  </si>
  <si>
    <t>DP-2</t>
  </si>
  <si>
    <t>DP-3</t>
  </si>
  <si>
    <t>DP-4</t>
  </si>
  <si>
    <t>DP-5</t>
  </si>
  <si>
    <t>DP-6</t>
  </si>
  <si>
    <t>DP-7</t>
  </si>
  <si>
    <t>DP-8</t>
  </si>
  <si>
    <t>DP-9</t>
  </si>
  <si>
    <t>DP-10</t>
  </si>
  <si>
    <t>DS100</t>
  </si>
  <si>
    <t>DS101</t>
  </si>
  <si>
    <t>DS102</t>
  </si>
  <si>
    <t>DS103</t>
  </si>
  <si>
    <t>DS104</t>
  </si>
  <si>
    <t>DS105</t>
  </si>
  <si>
    <t>DS106</t>
  </si>
  <si>
    <t>DS107</t>
  </si>
  <si>
    <t>DS108</t>
  </si>
  <si>
    <t>DS109</t>
  </si>
  <si>
    <t>DS110</t>
  </si>
  <si>
    <t>DS400</t>
  </si>
  <si>
    <t>DS401</t>
  </si>
  <si>
    <t>DS402</t>
  </si>
  <si>
    <t>DS403</t>
  </si>
  <si>
    <t>DS404</t>
  </si>
  <si>
    <t>DS405</t>
  </si>
  <si>
    <t>DS406</t>
  </si>
  <si>
    <t>DS407</t>
  </si>
  <si>
    <t>DS408</t>
  </si>
  <si>
    <t>DS409</t>
  </si>
  <si>
    <t>DS800</t>
  </si>
  <si>
    <t>DS801</t>
  </si>
  <si>
    <t>DS802</t>
  </si>
  <si>
    <t>DS803</t>
  </si>
  <si>
    <t>DS804</t>
  </si>
  <si>
    <t>DS805</t>
  </si>
  <si>
    <t>DS806</t>
  </si>
  <si>
    <t>DS807</t>
  </si>
  <si>
    <t>DS808</t>
  </si>
  <si>
    <t>DS809</t>
  </si>
  <si>
    <t>DS810</t>
  </si>
  <si>
    <t>DS811</t>
  </si>
  <si>
    <t>DS812</t>
  </si>
  <si>
    <t>DS813</t>
  </si>
  <si>
    <t>DS814</t>
  </si>
  <si>
    <t>DS815</t>
  </si>
  <si>
    <t>DS816</t>
  </si>
  <si>
    <t>DV1000</t>
  </si>
  <si>
    <t>DV1001</t>
  </si>
  <si>
    <t>DV1002</t>
  </si>
  <si>
    <t>DV1003</t>
  </si>
  <si>
    <t>DV1004</t>
  </si>
  <si>
    <t>DV1005</t>
  </si>
  <si>
    <t>DV1006</t>
  </si>
  <si>
    <t>DP100</t>
  </si>
  <si>
    <t>DP101</t>
  </si>
  <si>
    <t>DP102</t>
  </si>
  <si>
    <t>DP103</t>
  </si>
  <si>
    <t>DP400</t>
  </si>
  <si>
    <t>DP401</t>
  </si>
  <si>
    <t>DP402</t>
  </si>
  <si>
    <t>DP403</t>
  </si>
  <si>
    <t>DP404</t>
  </si>
  <si>
    <t>DP405</t>
  </si>
  <si>
    <t>DP406</t>
  </si>
  <si>
    <t>DP407</t>
  </si>
  <si>
    <t>DP408</t>
  </si>
  <si>
    <t>DP409</t>
  </si>
  <si>
    <t>DP800</t>
  </si>
  <si>
    <t>DP801</t>
  </si>
  <si>
    <t>DP802</t>
  </si>
  <si>
    <t>DP803</t>
  </si>
  <si>
    <t>DP804</t>
  </si>
  <si>
    <t>DP805</t>
  </si>
  <si>
    <t>DP806</t>
  </si>
  <si>
    <t>DP807</t>
  </si>
  <si>
    <t>DP808</t>
  </si>
  <si>
    <t>DP809</t>
  </si>
  <si>
    <t>DP810</t>
  </si>
  <si>
    <t>DP811</t>
  </si>
  <si>
    <t>DP812</t>
  </si>
  <si>
    <t>DP813</t>
  </si>
  <si>
    <t>DP814</t>
  </si>
  <si>
    <t>DP815</t>
  </si>
  <si>
    <t>DP816</t>
  </si>
  <si>
    <t>DP817</t>
  </si>
  <si>
    <t>DP818</t>
  </si>
  <si>
    <t>DP819</t>
  </si>
  <si>
    <t>Core Configuration - Desktops, Workstation</t>
  </si>
  <si>
    <t>DW100</t>
  </si>
  <si>
    <t>DW101</t>
  </si>
  <si>
    <t>DW102</t>
  </si>
  <si>
    <t>DW103</t>
  </si>
  <si>
    <t>DW104</t>
  </si>
  <si>
    <t>DW400</t>
  </si>
  <si>
    <t>DW401</t>
  </si>
  <si>
    <t>DW402</t>
  </si>
  <si>
    <t>DW403</t>
  </si>
  <si>
    <t>DW404</t>
  </si>
  <si>
    <t>DW405</t>
  </si>
  <si>
    <t>DW406</t>
  </si>
  <si>
    <t>DW407</t>
  </si>
  <si>
    <t>DW408</t>
  </si>
  <si>
    <t>DW409</t>
  </si>
  <si>
    <t>DW413</t>
  </si>
  <si>
    <t>Warranty Option/Upgrades - Desktops, Workstation</t>
  </si>
  <si>
    <t>Option/Upgrades - Desktops, Workstation</t>
  </si>
  <si>
    <t>DW800</t>
  </si>
  <si>
    <t>DW801</t>
  </si>
  <si>
    <t>DW802</t>
  </si>
  <si>
    <t>DW803</t>
  </si>
  <si>
    <t>DW804</t>
  </si>
  <si>
    <t>DW805</t>
  </si>
  <si>
    <t>DW806</t>
  </si>
  <si>
    <t>DW807</t>
  </si>
  <si>
    <t>DW808</t>
  </si>
  <si>
    <t>DW809</t>
  </si>
  <si>
    <t>DW810</t>
  </si>
  <si>
    <t>DW811</t>
  </si>
  <si>
    <t>Desktops, Workstation - Configuration Breakdown and Comparison</t>
  </si>
  <si>
    <t>DW-1</t>
  </si>
  <si>
    <t>Workstation:</t>
  </si>
  <si>
    <t>DW-2</t>
  </si>
  <si>
    <t>DW-3</t>
  </si>
  <si>
    <t>Tower</t>
  </si>
  <si>
    <t>DW-4</t>
  </si>
  <si>
    <t>Functionally equivalent (or better) to: Intel Xeon W or Xeon Silver</t>
  </si>
  <si>
    <t>DW-5</t>
  </si>
  <si>
    <t>• 16GB  (upgradeable to 32 GB)
• DDR4 (or newer)
• ECC RDIMM (or equivalent)</t>
  </si>
  <si>
    <t>DW-6</t>
  </si>
  <si>
    <t xml:space="preserve">• Discreet Video Card 2GB GDDR5 (or newer) - professional grade
• Dual monitor support (any combination of DisplayPort, HDMI, or USB-C) </t>
  </si>
  <si>
    <t>DW-7</t>
  </si>
  <si>
    <t>240GB SSD</t>
  </si>
  <si>
    <t>DW-8</t>
  </si>
  <si>
    <t>DW-9</t>
  </si>
  <si>
    <t>DW-10</t>
  </si>
  <si>
    <t>Upgrade Slots:</t>
  </si>
  <si>
    <t>3 PCIe or newer</t>
  </si>
  <si>
    <t>DW-11</t>
  </si>
  <si>
    <t>Core Configuration - Desktops, All-In-One</t>
  </si>
  <si>
    <t>DA100</t>
  </si>
  <si>
    <t>DA400</t>
  </si>
  <si>
    <t>DA401</t>
  </si>
  <si>
    <t>DA402</t>
  </si>
  <si>
    <t>DA403</t>
  </si>
  <si>
    <t>DA404</t>
  </si>
  <si>
    <t>DA405</t>
  </si>
  <si>
    <t>DA406</t>
  </si>
  <si>
    <t>DA407</t>
  </si>
  <si>
    <t>DA408</t>
  </si>
  <si>
    <t>DA409</t>
  </si>
  <si>
    <t>Option/Upgrades - Desktops, All-In-One</t>
  </si>
  <si>
    <t>Warranty Option/Upgrades - Desktops, All-In-One</t>
  </si>
  <si>
    <t>DA800</t>
  </si>
  <si>
    <t>DA801</t>
  </si>
  <si>
    <t>DA802</t>
  </si>
  <si>
    <t>DA803</t>
  </si>
  <si>
    <t>DA804</t>
  </si>
  <si>
    <t>DA805</t>
  </si>
  <si>
    <t>DA806</t>
  </si>
  <si>
    <t>DA807</t>
  </si>
  <si>
    <t>DA808</t>
  </si>
  <si>
    <t>DA809</t>
  </si>
  <si>
    <t>DA810</t>
  </si>
  <si>
    <t>DA811</t>
  </si>
  <si>
    <t>DA812</t>
  </si>
  <si>
    <t>DA813</t>
  </si>
  <si>
    <t>DA814</t>
  </si>
  <si>
    <t>Desktops, All-In-One - Configuration Breakdown and Comparison</t>
  </si>
  <si>
    <t>MW300</t>
  </si>
  <si>
    <t>MWB</t>
  </si>
  <si>
    <t>MW301</t>
  </si>
  <si>
    <t>MW302</t>
  </si>
  <si>
    <t>https://www3.lenovo.com/le/listprice/us/en/listprice/listprice</t>
  </si>
  <si>
    <t>Contractor: Office Depot, LLC</t>
  </si>
  <si>
    <t>Statewide Contract 1-22-70-32  PC Goods, Lenovo</t>
  </si>
  <si>
    <t>DA-1</t>
  </si>
  <si>
    <t>All-In-One Desktop</t>
  </si>
  <si>
    <t>DA-2</t>
  </si>
  <si>
    <t>DA-3</t>
  </si>
  <si>
    <t>DA-4</t>
  </si>
  <si>
    <t>Functionally equivalent (or better) to: Intel Core i5 10th generation)</t>
  </si>
  <si>
    <t>DA-5</t>
  </si>
  <si>
    <t>DA-6</t>
  </si>
  <si>
    <t>Support:
• DirectX 11 (or later)
• Support dual monitors (USB-C, DisplayPort, or HDMI)</t>
  </si>
  <si>
    <t>DA-7</t>
  </si>
  <si>
    <t>DA-8</t>
  </si>
  <si>
    <t>DA-9</t>
  </si>
  <si>
    <t>DA-10</t>
  </si>
  <si>
    <t xml:space="preserve">Speaker: </t>
  </si>
  <si>
    <t>Internal Audio Speaker</t>
  </si>
  <si>
    <t>DA-11</t>
  </si>
  <si>
    <t xml:space="preserve">Display: </t>
  </si>
  <si>
    <t>• Size: 21.5"  (diagonal)
• FHD</t>
  </si>
  <si>
    <t>Standard Desktop</t>
  </si>
  <si>
    <t>11DUSEJJ00</t>
  </si>
  <si>
    <t>11DQS3EK00</t>
  </si>
  <si>
    <t>11DGS2X400</t>
  </si>
  <si>
    <t>11DBSCQN00</t>
  </si>
  <si>
    <t>11CVS3G500</t>
  </si>
  <si>
    <t>11D2S1QM00</t>
  </si>
  <si>
    <t>11DUSGE700</t>
  </si>
  <si>
    <t>DS111</t>
  </si>
  <si>
    <t>DS112</t>
  </si>
  <si>
    <t>DS113</t>
  </si>
  <si>
    <t>DS114</t>
  </si>
  <si>
    <t>DS115</t>
  </si>
  <si>
    <t>DS116</t>
  </si>
  <si>
    <t>DS117</t>
  </si>
  <si>
    <t>Lenovo</t>
  </si>
  <si>
    <t>11DUSGE800</t>
  </si>
  <si>
    <t>11DQS40300</t>
  </si>
  <si>
    <t>11DQS40200</t>
  </si>
  <si>
    <t>11DGS38K00</t>
  </si>
  <si>
    <t>11DGS38J00</t>
  </si>
  <si>
    <t>11DBSEGF00</t>
  </si>
  <si>
    <t>11DBSEGE00</t>
  </si>
  <si>
    <t>11CVS3G700</t>
  </si>
  <si>
    <t>11CVS3G600</t>
  </si>
  <si>
    <t>11D2S1QK00</t>
  </si>
  <si>
    <t>11D2S1QL00</t>
  </si>
  <si>
    <t>Widescreen Monitor</t>
  </si>
  <si>
    <t>61F2GAR2US</t>
  </si>
  <si>
    <t>T32p-20(C19315UT0)31.5inch Monitor-HDMI</t>
  </si>
  <si>
    <t>61FEMAR6US</t>
  </si>
  <si>
    <t>ThinkVision T22i-20 21.5-inch FHD Monitor</t>
  </si>
  <si>
    <t>61E9GAR6US</t>
  </si>
  <si>
    <t>ThinkVision P27h-20 27-inch 16:9 QHD Monitor with USB Type-C</t>
  </si>
  <si>
    <t>MW - T32p-20 31.5"</t>
  </si>
  <si>
    <t>MW - ThinkVision  21.5"</t>
  </si>
  <si>
    <t>ThinkPad USB3.0 to Ethernet Adapter for NA</t>
  </si>
  <si>
    <t>Lenovo Essential FHD Webcam</t>
  </si>
  <si>
    <t>4XF0H70603</t>
  </si>
  <si>
    <t>4X90R61022</t>
  </si>
  <si>
    <t>4X91D96889</t>
  </si>
  <si>
    <t>4X91D96891</t>
  </si>
  <si>
    <t>4X91D96887</t>
  </si>
  <si>
    <t>4Y41C68642</t>
  </si>
  <si>
    <t>4Y51C68693</t>
  </si>
  <si>
    <t>4X30L79883</t>
  </si>
  <si>
    <t>4X30M39458</t>
  </si>
  <si>
    <t>4XC1B34802</t>
  </si>
  <si>
    <t>Use with All Configurations</t>
  </si>
  <si>
    <t>5YR Onsite Product Exchange - Monitor</t>
  </si>
  <si>
    <t>3Y Onsite Product Exchange - Monitor</t>
  </si>
  <si>
    <t>4Y Onsite Product Exchange - Monitor</t>
  </si>
  <si>
    <t>1Y Product Exchange (Post Warranty) -Monitor</t>
  </si>
  <si>
    <t>3Y Premier Support w_Advanced Exchange -Monitor</t>
  </si>
  <si>
    <t>4Y Premier Support w_Advanced Exchange - Monitor</t>
  </si>
  <si>
    <t>5Y Premier Support w_Advanced Exchange - Monitor</t>
  </si>
  <si>
    <t>5WS0W86757</t>
  </si>
  <si>
    <t>5WS0</t>
  </si>
  <si>
    <t>5WS0W86712</t>
  </si>
  <si>
    <t>5PS0V08517</t>
  </si>
  <si>
    <t>5PS0V08543</t>
  </si>
  <si>
    <t>5PS0V08562</t>
  </si>
  <si>
    <t>5WS0G14990</t>
  </si>
  <si>
    <t>5WS0G14994</t>
  </si>
  <si>
    <t>5WS0G14991</t>
  </si>
  <si>
    <t>5WS0G14989</t>
  </si>
  <si>
    <t>5WS0G14992</t>
  </si>
  <si>
    <t>5WS0G14988</t>
  </si>
  <si>
    <t>5WS0G14987</t>
  </si>
  <si>
    <t>5WS0T30707</t>
  </si>
  <si>
    <t>5WS0T30709</t>
  </si>
  <si>
    <t>5WS0T30708</t>
  </si>
  <si>
    <t>5WS0W86756</t>
  </si>
  <si>
    <t>5WS0W86663</t>
  </si>
  <si>
    <t>5PS0Y74105</t>
  </si>
  <si>
    <t>5PS0Q58961</t>
  </si>
  <si>
    <t>5PS0Q13075</t>
  </si>
  <si>
    <t>DV1000Install</t>
  </si>
  <si>
    <t>DV1001Assettag</t>
  </si>
  <si>
    <t>DV1002ElectronicAsset</t>
  </si>
  <si>
    <t>DV1003Imaging</t>
  </si>
  <si>
    <t>DV1004TakeBack</t>
  </si>
  <si>
    <t>DV1005DeployLogistics</t>
  </si>
  <si>
    <t>DV1006EmergencyService</t>
  </si>
  <si>
    <t>Tiny</t>
  </si>
  <si>
    <t>SFF</t>
  </si>
  <si>
    <t>10th Generation Intel® Core™ i5-10400T Processor (2.00 GHz up to 3.60 GHz)</t>
  </si>
  <si>
    <t>10th Generation Intel® Core™ i5-10400 Processor (2.90 GHz up to 4.30 GHz)</t>
  </si>
  <si>
    <t xml:space="preserve">10th Generation Intel® Core™ i7-10700T Processor (2.00 GHz up to 4.40 GHz)		</t>
  </si>
  <si>
    <t xml:space="preserve">10th Generation Intel® Core™ i7-10700T vPro® Processor (2.00 GHz up to 4.40 GHz)		</t>
  </si>
  <si>
    <t xml:space="preserve">10th Generation Intel® Core™ i7-10700 Processor (2.90 GHz up to 4.80 GHz)		</t>
  </si>
  <si>
    <t xml:space="preserve">10th Generation Intel® Core™ i7-10700 vPro® Processor (2.90 GHz up to 4.70 GHz)		</t>
  </si>
  <si>
    <t xml:space="preserve">10th Generation Intel® Core™ i5-10505 Processor (3.20 GHz up to 4.60 GHz)		</t>
  </si>
  <si>
    <t xml:space="preserve">10th Generation Intel® Core™ i5-10500 vPro® Processor (3.10 GHz up to 4.50 GHz)		</t>
  </si>
  <si>
    <t xml:space="preserve">8 GB DDR4-2933MHz (SODIMM)		</t>
  </si>
  <si>
    <t xml:space="preserve">16 GB DDR4-2933MHz (SODIMM)		</t>
  </si>
  <si>
    <t xml:space="preserve">8 GB DDR4-2933MHz (UDIMM)		</t>
  </si>
  <si>
    <t xml:space="preserve">16 GB DDR4-2933MHz (UDIMM)		</t>
  </si>
  <si>
    <t xml:space="preserve">16 GB DDR4-2933MHz (UDIMM) (2 x 8 GB)		</t>
  </si>
  <si>
    <t xml:space="preserve">8 GB DDR4-2666MHz (UDIMM)		</t>
  </si>
  <si>
    <t>Supports up to 3 independent displays via (onboard DP, onboard HDMI, and one optional port [VGA / 2nd DP / 2nd HDMI / USB-C]) or (one onboard port [DP / HDMI] and optional dual DP [MST mode])</t>
  </si>
  <si>
    <t xml:space="preserve">256 GB SSD M.2 2280 PCIe TLC Opal		</t>
  </si>
  <si>
    <t xml:space="preserve">256 GB SSD M.2 2242 PCIe TLC		</t>
  </si>
  <si>
    <t xml:space="preserve">255 GB SSD M.2 2242 PCIe TLC		</t>
  </si>
  <si>
    <t xml:space="preserve">128 GB SSD M.2 2242 PCIe TLC		</t>
  </si>
  <si>
    <t>3 Year Onsite</t>
  </si>
  <si>
    <t>EPEAT Silver</t>
  </si>
  <si>
    <t>EPEAT Gold</t>
  </si>
  <si>
    <t>Windows 10 Pro 64 preinstalled through downgrade rights in Windows 11 Pro 64 English</t>
  </si>
  <si>
    <t>10th Generation Intel® Core™ i5-10500T vPro® Processor (2.30 GHz up to 3.80 GHz)</t>
  </si>
  <si>
    <t>10th Generation Intel® Core™ i5-10500 vPro® Processor (3.10 GHz up to 4.50 GHz)</t>
  </si>
  <si>
    <t>8 GB DDR4-2666MHz (SoDIMM)</t>
  </si>
  <si>
    <t>8 GB DDR4-2666MHz (UDIMM)</t>
  </si>
  <si>
    <t>128 GB SSD M.2 2242 PCIe TLC</t>
  </si>
  <si>
    <t>USB-C 4 Front 4 Rear USB Ports</t>
  </si>
  <si>
    <t>1 Front USB-C Port, 1 Front USB Port, 4 Rear USB Ports</t>
  </si>
  <si>
    <t>End of page</t>
  </si>
  <si>
    <t xml:space="preserve">DS - ThinkCentre M70q Tiny </t>
  </si>
  <si>
    <t xml:space="preserve">DS - ThinkCentre M80q Tiny </t>
  </si>
  <si>
    <t xml:space="preserve">DS - ThinkCentre M90q Tiny </t>
  </si>
  <si>
    <t xml:space="preserve">DS - ThinkCentre M70s SFF </t>
  </si>
  <si>
    <t xml:space="preserve">DS - ThinkCentre M80s SFF </t>
  </si>
  <si>
    <t xml:space="preserve">DS - ThinkCentre M90s SFF </t>
  </si>
  <si>
    <t>DS - ThinkCentre M70s-i7/8GB/256</t>
  </si>
  <si>
    <t>DS - ThinkCentre M70q Tiny-i7/8GB/256</t>
  </si>
  <si>
    <t>DS - ThinkCentre M70q Tiny-i7/16GB/256</t>
  </si>
  <si>
    <t>DS - ThinkCentre M80q Tiny-i7/8GB/256</t>
  </si>
  <si>
    <t>DS - ThinkCentre M80q Tiny-i7/16GB/256</t>
  </si>
  <si>
    <t>DS - ThinkCentre M90q Tiny-i7/8GB/256</t>
  </si>
  <si>
    <t>DS - ThinkCentre M90q Tiny-i7/16GB/256</t>
  </si>
  <si>
    <t>DS - ThinkCentre M70s-i7/16GB/256</t>
  </si>
  <si>
    <t>DS - ThinkCentre M80s-i7/8GB/256</t>
  </si>
  <si>
    <t>DS - ThinkCentre M80s-i7/16GB/256</t>
  </si>
  <si>
    <t>DS - ThinkCentre M90s-i7/8GB/256</t>
  </si>
  <si>
    <t>DS - ThinkCentre M90s-i7/16GB/256</t>
  </si>
  <si>
    <t>11DQS3EJ00</t>
  </si>
  <si>
    <t>11DGS2X300</t>
  </si>
  <si>
    <t>11CVS34C00</t>
  </si>
  <si>
    <t>11D2S1HL00</t>
  </si>
  <si>
    <t>DP - ThinkCentre M80q</t>
  </si>
  <si>
    <t>DP - ThinkCentre M90q</t>
  </si>
  <si>
    <t>DP - ThinkCentre M80s</t>
  </si>
  <si>
    <t>DP - ThinkCentre M90s</t>
  </si>
  <si>
    <t>5WS0W86713</t>
  </si>
  <si>
    <t>5WS0W86691</t>
  </si>
  <si>
    <t>5PS0Y74104</t>
  </si>
  <si>
    <t>5PS0M28398</t>
  </si>
  <si>
    <t>5PS0M28890</t>
  </si>
  <si>
    <t>ThinkCentre M80q</t>
  </si>
  <si>
    <t>ThinkCentre M90q</t>
  </si>
  <si>
    <t>ThinkCentre M80s</t>
  </si>
  <si>
    <t>ThinkCentre M90s</t>
  </si>
  <si>
    <t>11D9S3FC00</t>
  </si>
  <si>
    <t>Windows 10 Professional 64 preinstalled through downgrade rights in Windows 11 Pro 64</t>
  </si>
  <si>
    <t>Windows 10 Professional 64 preinstalled through downgrade rights in Windows 11 Pro 65</t>
  </si>
  <si>
    <t>Windows 10 Professional 64 preinstalled through downgrade rights in Windows 11 Pro 66</t>
  </si>
  <si>
    <t>Windows 10 Professional 64 preinstalled through downgrade rights in Windows 11 Pro 67</t>
  </si>
  <si>
    <t>Small Form Factor</t>
  </si>
  <si>
    <t>10th Generation Intel® Core™ i7-10700 vPro® Processor (2.90 GHz up to 4.70 GHz)</t>
  </si>
  <si>
    <t>16 GB DDR4-2933MHz (SoDIMM)</t>
  </si>
  <si>
    <t>16 GB DDR4-2933MHz (UDIMM)</t>
  </si>
  <si>
    <t>10th Generation Intel® Core™ i7-10700T vPro® Processor (2.00 GHz up to 4.40 GHz)</t>
  </si>
  <si>
    <t xml:space="preserve">Workstation Desktop </t>
  </si>
  <si>
    <t>30BFSG7V00</t>
  </si>
  <si>
    <t>30E1S95200</t>
  </si>
  <si>
    <t>30BDS8H400</t>
  </si>
  <si>
    <t>30BYS8CS00</t>
  </si>
  <si>
    <t>30BBSAB900</t>
  </si>
  <si>
    <t>ThinkStation P520</t>
  </si>
  <si>
    <t xml:space="preserve">ThinkStation P620 </t>
  </si>
  <si>
    <t xml:space="preserve">ThinkStation P920 </t>
  </si>
  <si>
    <t xml:space="preserve">ThinkStation P520c </t>
  </si>
  <si>
    <t xml:space="preserve">ThinkStation P720 </t>
  </si>
  <si>
    <t>DW - ThinkStation P520c</t>
  </si>
  <si>
    <t>DW - ThinkStation P620</t>
  </si>
  <si>
    <t>DW - ThinkStation P920</t>
  </si>
  <si>
    <t>DW - ThinkStation P720</t>
  </si>
  <si>
    <t>5WS0W86673</t>
  </si>
  <si>
    <t>5WS0W86668</t>
  </si>
  <si>
    <t>ThinkStation P620</t>
  </si>
  <si>
    <t>ThinkStation P920</t>
  </si>
  <si>
    <t>ThinkStation P520c</t>
  </si>
  <si>
    <t>ThinkStation P720</t>
  </si>
  <si>
    <t>Windows 10 Pro for Workstations 64</t>
  </si>
  <si>
    <t>Intel® Xeon® W-2295 Processor(3.00 GHz up to 4.60 GHz)</t>
  </si>
  <si>
    <t>AMD Ryzen™ Threadripper™ PRO 3975WX Processor (3.50 GHz up to 4.20 GHz)</t>
  </si>
  <si>
    <t>2 x 2nd Generation Intel® Xeon® Gold 6226R Processor (2.90 GHz up to 3.90 GHz)</t>
  </si>
  <si>
    <t>Intel® Xeon® W-2245 Processor(3.90 GHz up to 4.50 GHz)</t>
  </si>
  <si>
    <t>NVIDIA® T400 2GB GDDR6</t>
  </si>
  <si>
    <t xml:space="preserve">256GB Solid State Drive, M.2, PCIe, Opal, TLC
</t>
  </si>
  <si>
    <t xml:space="preserve">256 GB SSD M.2 2280 PCIe Gen4 TLC Opal
</t>
  </si>
  <si>
    <t>2x USB 3.1 Gen 1 Rear Ports[2]
2x USB 2.0
4x USB 3.1 Gen 1
2x PS/2 ports (keyboard / mouse)
1x Ethernet (RJ-45)
1x line-in (3.5mm)
1x line-out (3.5mm)
1x microphone (3.5mm)
1x headphone (3.5mm)
1x microphone (3.5mm)</t>
  </si>
  <si>
    <t>1x USB 3.2 Gen 2
1x USB 3.2 Gen 2 (Always On and fast charge)
2x USB-C 3.2 Gen 2
1x headphone / microphone combo jack (3.5mm)
2x USB 2.0
4x USB 3.2 Gen 2
2x PS/2 ports (keyboard / mouse)
1x Ethernet (10GbE RJ-45)
1x line-in (3.5mm)
1x line-out (3.5mm)
1x microphone (3.5mm)</t>
  </si>
  <si>
    <t>1x USB 3.1 Gen 1 (Always On and fast charge)
3x USB 3.1 Gen 1
1x headphone / microphone combo jack (3.5mm)                                                                         2x USB 2.0
4x USB 3.1 Gen 1
2x PS/2 ports (keyboard / mouse)
2x Ethernet (RJ-45)
1x line-in (3.5mm)
1x line-out (3.5mm)
1x microphone (3.5mm)</t>
  </si>
  <si>
    <t>1x USB 3.1 Gen 1 (Always On and fast charge)
3x USB 3.1 Gen 1
1x headphone / microphone combo jack (3.5mm)                                                                    2x USB 2.0
4x USB 3.1 Gen 1
2x PS/2 ports (keyboard / mouse)
2x Ethernet (RJ-45)
1x line-in (3.5mm)
1x line-out (3.5mm)
1x microphone (3.5mm)</t>
  </si>
  <si>
    <t>xpansion Slots
One PCIe 3.0 x4
One PCIe 3.0 x8
Two PCIe 3.0 x16</t>
  </si>
  <si>
    <t>xpansion Slots
Two PCIe 4.0 x8
Four PCIe 4.0 x16</t>
  </si>
  <si>
    <t>xpansion Slots
Three PCIe 3.0 x4
Five PCIe 3.0 x16 (2nd CPU needed)</t>
  </si>
  <si>
    <t>xpansion Slots
One PCI
One PCIe 3.0 x4
One PCIe 3.0 x8
Three PCIe 3.0 x16 (2nd CPU needed)</t>
  </si>
  <si>
    <t>2 x 8 GB DDR4-2933MHz (RDIMM, ECC)</t>
  </si>
  <si>
    <t>2x 8 GB DDR4-3200MHz (RDIMM, ECC)</t>
  </si>
  <si>
    <t>NVIDIA® T600 4GB GDDR6</t>
  </si>
  <si>
    <t>11VGS07H00</t>
  </si>
  <si>
    <t>DA - ThinkCentre M90a</t>
  </si>
  <si>
    <t>12th Generation Intel® Core™ i5-12400 Processor(2.50 GHz up tp 4.40 GHz)</t>
  </si>
  <si>
    <t>16 GB DDR4-3200MHz (SODIMM)</t>
  </si>
  <si>
    <t>• DirectX 11 (or later)
• Support dual monitors (USB-C, DisplayPort, or HDMI)</t>
  </si>
  <si>
    <t>256 GB SSD M.2 2280 PCIe Gen3 TLC Opal</t>
  </si>
  <si>
    <t>2x3W Internal Speaker</t>
  </si>
  <si>
    <t>Rear Ports[1][2]
• 3x USB 3.2 Gen 1
• 1x USB-C 3.2 Gen 2 (support data transfer and 15W charging)
• 1x HDMI (HDMI in 1.4 / HDMI out 2.1 TMDS combo port)</t>
  </si>
  <si>
    <t>23.8" " FHD</t>
  </si>
  <si>
    <t xml:space="preserve">(1920x1080) </t>
  </si>
  <si>
    <t xml:space="preserve">ThinkCentre M80q Tiny </t>
  </si>
  <si>
    <t xml:space="preserve">ThinkCentre M90q Tiny </t>
  </si>
  <si>
    <t xml:space="preserve">ThinkCentre M80s SFF </t>
  </si>
  <si>
    <t xml:space="preserve">ThinkCentre M90s SFF </t>
  </si>
  <si>
    <t xml:space="preserve">ThinkCentre M90a Gen 3 (All-In-One) </t>
  </si>
  <si>
    <t>ThinkCentre M90a Gen 3 (All-In-One)</t>
  </si>
  <si>
    <t xml:space="preserve">ThinkCentre M70q Tiny </t>
  </si>
  <si>
    <t xml:space="preserve">ThinkCentre M70s SFF </t>
  </si>
  <si>
    <t>ThinkCentre M70q Tiny-i7/8GB/256</t>
  </si>
  <si>
    <t>ThinkCentre M70q Tiny-i7/16GB/256</t>
  </si>
  <si>
    <t>ThinkCentre M80q Tiny-i7/8GB/256</t>
  </si>
  <si>
    <t>ThinkCentre M80q Tiny-i7/16GB/256</t>
  </si>
  <si>
    <t>ThinkCentre M90q Tiny-i7/8GB/256</t>
  </si>
  <si>
    <t>ThinkCentre M90q Tiny-i7/16GB/256</t>
  </si>
  <si>
    <t>ThinkCentre M70s-i7/8GB/256</t>
  </si>
  <si>
    <t>ThinkCentre M70s-i7/16GB/256</t>
  </si>
  <si>
    <t>ThinkCentre M80s-i7/8GB/256</t>
  </si>
  <si>
    <t>ThinkCentre M80s-i7/16GB/256</t>
  </si>
  <si>
    <t>ThinkCentre M90s-i7/8GB/256</t>
  </si>
  <si>
    <t>ThinkCentre M90s-i7/16GB/256</t>
  </si>
  <si>
    <t>ThinkCentre M70q Tiny -i7/16GB/256</t>
  </si>
  <si>
    <t>ThinkCentre M80q Tiny -i7/16GB/256</t>
  </si>
  <si>
    <t>ThinkCentre M90s -i7/16GB/256</t>
  </si>
  <si>
    <t>Adjustable Arm</t>
  </si>
  <si>
    <t>USB-C to HDMI 2.0b Adapter</t>
  </si>
  <si>
    <t>USB-C to Ethernet Adapter</t>
  </si>
  <si>
    <t>Wired Combo Keyboard and Mouse</t>
  </si>
  <si>
    <t>Wireless Combo Keyboard &amp; Mouse</t>
  </si>
  <si>
    <t xml:space="preserve"> Webcam</t>
  </si>
  <si>
    <t>4th Year Warranty</t>
  </si>
  <si>
    <t>5th Year Warranty</t>
  </si>
  <si>
    <t>USB-C to DisplayPort Adapter - NA</t>
  </si>
  <si>
    <t>Basic Wired Mouse</t>
  </si>
  <si>
    <t>Essential Wired Combo Keyboard and Mouse</t>
  </si>
  <si>
    <t>Essential Wireless Combo Keyboard &amp; Mouse</t>
  </si>
  <si>
    <t>Essential FHD Webcam</t>
  </si>
  <si>
    <t>Curved Monitor</t>
  </si>
  <si>
    <t>61F3GAR1US</t>
  </si>
  <si>
    <t>ThinkVision T34w-20 34-inch Curved 21:9 Monitor with USB Type-C (3440x1440)</t>
  </si>
  <si>
    <t>Touch Monitor</t>
  </si>
  <si>
    <t>62C5GAR1US</t>
  </si>
  <si>
    <t>ThinkVision T24t-20 23.8" FHD Touch Monitor</t>
  </si>
  <si>
    <t>MW-ThinkVision P27h-20 27"</t>
  </si>
  <si>
    <t>Monitor Arm</t>
  </si>
  <si>
    <t>Adapter</t>
  </si>
  <si>
    <t>Keyboard</t>
  </si>
  <si>
    <t>Mouse</t>
  </si>
  <si>
    <t xml:space="preserve">Wired Essential Wired Keyboard (Black) </t>
  </si>
  <si>
    <t>Use with all Monitors</t>
  </si>
  <si>
    <t xml:space="preserve">4th Year Warranty </t>
  </si>
  <si>
    <t>3YR Accidental Damage Protection - M70/M80/M75</t>
  </si>
  <si>
    <t>4YR Accidental Damage Protection - M70/M80/M75</t>
  </si>
  <si>
    <t>5YR Accidental Damage Protectuion - M70/M80/M75</t>
  </si>
  <si>
    <t>DS - ThinkCentre M90s</t>
  </si>
  <si>
    <t>DS - ThinkCentre M70/80/75</t>
  </si>
  <si>
    <t>DS - ThinkCentre M70/80/76</t>
  </si>
  <si>
    <t>DS - ThinkCentre M70/80/77</t>
  </si>
  <si>
    <t>DS - ThinkCentre M70/80/78</t>
  </si>
  <si>
    <t>DS - ThinkCentre M70/80/79</t>
  </si>
  <si>
    <t>Use with All Monitors</t>
  </si>
  <si>
    <t>Webcam</t>
  </si>
  <si>
    <t>4 year warranty</t>
  </si>
  <si>
    <t>3 year warranty</t>
  </si>
  <si>
    <t>5 year warranty</t>
  </si>
  <si>
    <t>5YR Accidental Damage Protection - M70/M80/M75</t>
  </si>
  <si>
    <t>3YR Accidental Damage Protection - M90</t>
  </si>
  <si>
    <t>4YR Accidental Damage Protection - M90</t>
  </si>
  <si>
    <t>5YR Accidental Damage Protection - M90</t>
  </si>
  <si>
    <t>DP ThinkCenter M70/M80/M75</t>
  </si>
  <si>
    <t>DP ThinkCenter M90</t>
  </si>
  <si>
    <t>DW ThinkCenter P520/620/920/520c/720</t>
  </si>
  <si>
    <t>DW ThinkCenter P520/620/920/520c/721</t>
  </si>
  <si>
    <t>3YR Accidental Damage Protection - M90a</t>
  </si>
  <si>
    <t>4YR Accidental Damage Protection - M90a</t>
  </si>
  <si>
    <t>5YR Accidental Damage Protection - M90a</t>
  </si>
  <si>
    <t>DA ThinkCenter M90a</t>
  </si>
  <si>
    <t>MT303</t>
  </si>
  <si>
    <t xml:space="preserve">MT-ThinkVision T24t-20 23.8" </t>
  </si>
  <si>
    <t>MC304</t>
  </si>
  <si>
    <t>MC-ThinkVision T34w-20 34-inch Curved</t>
  </si>
  <si>
    <t>MC305</t>
  </si>
  <si>
    <t>MP - Use with all Monitors</t>
  </si>
  <si>
    <t>4Y Product Exchange - Monitor (Standard)</t>
  </si>
  <si>
    <t>5Y Product Exchange - Monitor (Standard)</t>
  </si>
  <si>
    <t>1Y Onsite Product Exchange (Post Warranty) - Monitor</t>
  </si>
  <si>
    <t>DSA</t>
  </si>
  <si>
    <t>DSC</t>
  </si>
  <si>
    <t>DSD</t>
  </si>
  <si>
    <t>DPA</t>
  </si>
  <si>
    <t>MTB</t>
  </si>
  <si>
    <t>MCB</t>
  </si>
  <si>
    <t>DPC</t>
  </si>
  <si>
    <t>DPD</t>
  </si>
  <si>
    <t>DWA</t>
  </si>
  <si>
    <t>DWC</t>
  </si>
  <si>
    <t>DWD</t>
  </si>
  <si>
    <t>DAA</t>
  </si>
  <si>
    <t>DAC</t>
  </si>
  <si>
    <t>DAD</t>
  </si>
  <si>
    <t>4YR Premier - M90s (Standard)</t>
  </si>
  <si>
    <t>5YR Premier - M90s (Standard)</t>
  </si>
  <si>
    <t>4YR Premier Support for  - M70/M80/M75 (Standard)</t>
  </si>
  <si>
    <t>5YR Premier Support for - M70/M80/M75 (Standard)</t>
  </si>
  <si>
    <t>4 Year Warranty</t>
  </si>
  <si>
    <t>5 Year Warranty</t>
  </si>
  <si>
    <t>4th Year Warranty - Monitor</t>
  </si>
  <si>
    <t>5th Year Warranty - Monitor</t>
  </si>
  <si>
    <t>5 Year Warranty - Monitor</t>
  </si>
  <si>
    <t>3 Year Warranty - Monitor</t>
  </si>
  <si>
    <t>4 Year Warranty - Monitor</t>
  </si>
  <si>
    <t>1 Year Warranty - Monitor</t>
  </si>
  <si>
    <t>3 Year Warranty</t>
  </si>
  <si>
    <t>4th year warranty</t>
  </si>
  <si>
    <t>5th year warranty</t>
  </si>
  <si>
    <t>4YR Premier - M70/M80/M75 (standard)</t>
  </si>
  <si>
    <t>5YR Premier - M70/M80/M75 (standard)</t>
  </si>
  <si>
    <t>4YR Premier - M90 (standard)</t>
  </si>
  <si>
    <t>5YR Premier - M90 (standard)</t>
  </si>
  <si>
    <t>4YR Premier - P520/620/920/520c/720 (standard)</t>
  </si>
  <si>
    <t>5YR Premier - P520/620/920/520c/720 (standard)</t>
  </si>
  <si>
    <t>4YR Premier - M90a (standard)</t>
  </si>
  <si>
    <t>5YR Premier - M90a (standard)</t>
  </si>
  <si>
    <t>Monitors, Widescreen - Configuration Breakdown and Comparison</t>
  </si>
  <si>
    <t>T32p-20(C19315UT0)31.5"</t>
  </si>
  <si>
    <t>ThinkVision T22i-20 21.5"</t>
  </si>
  <si>
    <t>ThinkVision P27h-20 - 27"</t>
  </si>
  <si>
    <t>MW-1</t>
  </si>
  <si>
    <t>Shall meet/include the following:
• LED
• EPEAT Silver
• Energy Star (current version)</t>
  </si>
  <si>
    <t>MW-2</t>
  </si>
  <si>
    <t>Size:</t>
  </si>
  <si>
    <t>18.5" diagonal or larger</t>
  </si>
  <si>
    <t>LED-backlit LCD monitor - 31.5"</t>
  </si>
  <si>
    <t xml:space="preserve">	LED-backlit LCD monitor - 21.5"</t>
  </si>
  <si>
    <t>WLED -27"</t>
  </si>
  <si>
    <t>MW-3</t>
  </si>
  <si>
    <t>Aspect Ratio (X:Y):</t>
  </si>
  <si>
    <t>16:9 (or 16:10)</t>
  </si>
  <si>
    <t xml:space="preserve">	16:9</t>
  </si>
  <si>
    <t>MW-4</t>
  </si>
  <si>
    <t>Native Resolution:</t>
  </si>
  <si>
    <t>FHD</t>
  </si>
  <si>
    <t xml:space="preserve">	4K 3840 x 2160</t>
  </si>
  <si>
    <t xml:space="preserve">	Full HD (1080p) 1920 x 1080 at 60 Hz</t>
  </si>
  <si>
    <t>2560x1440</t>
  </si>
  <si>
    <t>MW-5</t>
  </si>
  <si>
    <t xml:space="preserve">Contrast Ratio (Static): </t>
  </si>
  <si>
    <t>1000 to 1</t>
  </si>
  <si>
    <t>MW-6</t>
  </si>
  <si>
    <t>Viewing Angle:</t>
  </si>
  <si>
    <t>170° horizontal, 160° vertical</t>
  </si>
  <si>
    <t>178 horizontal, 178 vertical</t>
  </si>
  <si>
    <t>MW-7</t>
  </si>
  <si>
    <t xml:space="preserve">Video Ports: </t>
  </si>
  <si>
    <t>At least 2 out of the following 3 inputs: HDMI, DisplayPort, or USB-C</t>
  </si>
  <si>
    <t>HDMI, DisplayPort, USB-C</t>
  </si>
  <si>
    <t>HDMI, VGA, DisplayPort</t>
  </si>
  <si>
    <t>HDMI, DP, USB Type-C</t>
  </si>
  <si>
    <t>MW-8</t>
  </si>
  <si>
    <t>Video Cable:</t>
  </si>
  <si>
    <t>1.8 meter DisplayPort, USB-C, or HDMI cable included</t>
  </si>
  <si>
    <t xml:space="preserve">	1 x DisplayPort cable - 6 ft ¦ 1 x USB-A to USB-C cable - 6 ft</t>
  </si>
  <si>
    <t>DP cable, USB Type-C to Type-C cable, USB Type-C to Type-A cable</t>
  </si>
  <si>
    <t>MW-9</t>
  </si>
  <si>
    <t xml:space="preserve">Tilt &amp; Height Adjustment: </t>
  </si>
  <si>
    <t>Adjustable stand w/vertical tilt and height adjustment.</t>
  </si>
  <si>
    <t xml:space="preserve">	Height, pivot (rotation), swivel, tilt</t>
  </si>
  <si>
    <t>Height, pivot (rotation), swivel, tilt</t>
  </si>
  <si>
    <t>MW-10</t>
  </si>
  <si>
    <t>Warranty:</t>
  </si>
  <si>
    <t>Three (3)-year warranty, Exchange replacement</t>
  </si>
  <si>
    <t>3-year warranty</t>
  </si>
  <si>
    <t>Monitors, Touchscreen - Configuration Breakdown and Comparison</t>
  </si>
  <si>
    <t>ThinkVision T24t/23.8"</t>
  </si>
  <si>
    <t>MT300</t>
  </si>
  <si>
    <t>MT-1</t>
  </si>
  <si>
    <t>Touchscreen Monitor</t>
  </si>
  <si>
    <t>MT-2</t>
  </si>
  <si>
    <t xml:space="preserve">	LED-backlit LCD monitor - 24" - touchscreen</t>
  </si>
  <si>
    <t>MT-3</t>
  </si>
  <si>
    <t>MT-4</t>
  </si>
  <si>
    <t>Full HD (1080p) 1920 x 1080 at 60 Hz</t>
  </si>
  <si>
    <t>MT-5</t>
  </si>
  <si>
    <t>MT-6</t>
  </si>
  <si>
    <t>178° horizontal, 178° vertical</t>
  </si>
  <si>
    <t>MT-7</t>
  </si>
  <si>
    <t>DisplayPort, USB-C</t>
  </si>
  <si>
    <t>MT-8</t>
  </si>
  <si>
    <t xml:space="preserve">	1 x USB-C cable - 6 ft &amp; 1 Display Port Cable</t>
  </si>
  <si>
    <t>MT-9</t>
  </si>
  <si>
    <t xml:space="preserve">	Height, tilt</t>
  </si>
  <si>
    <t>MT-10</t>
  </si>
  <si>
    <t>3 years</t>
  </si>
  <si>
    <t>Monitors, Curved - Configuration Breakdown and Comparison</t>
  </si>
  <si>
    <t xml:space="preserve">ThinkVision T34w-20 34-inch Curved 21:9 </t>
  </si>
  <si>
    <t>MC300</t>
  </si>
  <si>
    <t>MC301</t>
  </si>
  <si>
    <t>MC-1</t>
  </si>
  <si>
    <t>Shall meet/include the following:
• LED</t>
  </si>
  <si>
    <t>MC-2</t>
  </si>
  <si>
    <t>21.5" diagonal or larger</t>
  </si>
  <si>
    <t>LED-backlit LCD monitor - 34"</t>
  </si>
  <si>
    <t>MC-3</t>
  </si>
  <si>
    <t>16:9, 16:10, or wider</t>
  </si>
  <si>
    <t xml:space="preserve">	21:9</t>
  </si>
  <si>
    <t>MC-4</t>
  </si>
  <si>
    <t xml:space="preserve">	UWQHD 3440 x 1440</t>
  </si>
  <si>
    <t>MC-5</t>
  </si>
  <si>
    <t xml:space="preserve">	3000:1 </t>
  </si>
  <si>
    <t>MC-6</t>
  </si>
  <si>
    <t>MC-7</t>
  </si>
  <si>
    <t>HDMI, DisplayPort, or USB-C</t>
  </si>
  <si>
    <t>2xHDMI, DP, USB 3.1 Type-C Gen 1 (DP1.2 Alt Mode), USB 3.1 Type-C Gen 2 (DP1.4 Alt Mode)</t>
  </si>
  <si>
    <t>MC-8</t>
  </si>
  <si>
    <t>Included cables: DP cable, USB Type-C to Type-C cable, USB Type-C to Type-A</t>
  </si>
  <si>
    <t>MC-9</t>
  </si>
  <si>
    <t>Stand w/adjustable vertical height and tilt.</t>
  </si>
  <si>
    <t xml:space="preserve">	Height, swivel, tilt</t>
  </si>
  <si>
    <t>MC-10</t>
  </si>
  <si>
    <t>For full item descriptions, go to product Configuration</t>
  </si>
  <si>
    <t>62CCRAR3US</t>
  </si>
  <si>
    <t xml:space="preserve">ThinkVision P34w-20 34-inch Curved </t>
  </si>
  <si>
    <t>MC - 34" Curved HDR</t>
  </si>
  <si>
    <t xml:space="preserve">ThinkVision P34w-20 34inch Curved </t>
  </si>
  <si>
    <t>EPEAT GOLD</t>
  </si>
  <si>
    <t>3440x1440</t>
  </si>
  <si>
    <t>Included cables: DP cable, USB Type-C Gen2 cable, USB Type-C to Type-A cable</t>
  </si>
  <si>
    <t>Height, swivel, tilt</t>
  </si>
  <si>
    <t>Attachment A1 - Contract Pricing, Desktops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</si>
</sst>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b/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u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91">
    <xf numFmtId="0" fontId="0" fillId="0" borderId="0" xfId="0"/>
    <xf numFmtId="0" fontId="4" fillId="0" borderId="7" xfId="0" applyFont="1" applyFill="1" applyBorder="1" applyAlignment="1" applyProtection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9" fillId="0" borderId="0" xfId="0" applyFont="1" applyProtection="1"/>
    <xf numFmtId="0" fontId="4" fillId="0" borderId="3" xfId="0" applyFont="1" applyFill="1" applyBorder="1" applyAlignment="1" applyProtection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Fill="1" applyBorder="1" applyAlignment="1" applyProtection="1">
      <alignment horizontal="center" vertical="center" wrapText="1"/>
    </xf>
    <xf numFmtId="165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left" vertical="center" wrapText="1"/>
    </xf>
    <xf numFmtId="0" fontId="4" fillId="5" borderId="6" xfId="12" applyFont="1" applyFill="1" applyBorder="1" applyAlignment="1">
      <alignment horizontal="center" vertical="center" wrapText="1"/>
    </xf>
    <xf numFmtId="0" fontId="4" fillId="5" borderId="6" xfId="12" applyFont="1" applyFill="1" applyBorder="1" applyAlignment="1">
      <alignment horizontal="left" vertical="center" wrapText="1"/>
    </xf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7" fontId="4" fillId="0" borderId="3" xfId="2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</xf>
    <xf numFmtId="0" fontId="4" fillId="5" borderId="9" xfId="0" applyFont="1" applyFill="1" applyBorder="1" applyAlignment="1">
      <alignment horizontal="left" vertical="center" wrapText="1"/>
    </xf>
    <xf numFmtId="0" fontId="4" fillId="0" borderId="0" xfId="0" applyFont="1" applyFill="1" applyProtection="1"/>
    <xf numFmtId="0" fontId="4" fillId="0" borderId="6" xfId="2" applyNumberFormat="1" applyFont="1" applyFill="1" applyBorder="1" applyAlignment="1" applyProtection="1">
      <alignment horizontal="center" vertical="center" wrapText="1"/>
    </xf>
    <xf numFmtId="165" fontId="4" fillId="0" borderId="3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Protection="1"/>
    <xf numFmtId="0" fontId="4" fillId="0" borderId="3" xfId="0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 applyProtection="1">
      <alignment horizontal="center" vertical="center" wrapText="1"/>
    </xf>
    <xf numFmtId="0" fontId="4" fillId="5" borderId="3" xfId="12" applyFont="1" applyFill="1" applyBorder="1" applyAlignment="1">
      <alignment horizontal="center" vertical="center" wrapText="1"/>
    </xf>
    <xf numFmtId="0" fontId="4" fillId="5" borderId="3" xfId="12" applyFont="1" applyFill="1" applyBorder="1" applyAlignment="1">
      <alignment horizontal="left" vertical="center" wrapText="1"/>
    </xf>
    <xf numFmtId="0" fontId="3" fillId="0" borderId="9" xfId="12" applyFont="1" applyFill="1" applyBorder="1" applyAlignment="1">
      <alignment horizontal="center" vertical="center" wrapText="1"/>
    </xf>
    <xf numFmtId="0" fontId="4" fillId="0" borderId="9" xfId="12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3" xfId="12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165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3" fillId="0" borderId="9" xfId="12" applyFont="1" applyBorder="1" applyAlignment="1">
      <alignment horizontal="center" vertical="center" wrapText="1"/>
    </xf>
    <xf numFmtId="0" fontId="3" fillId="0" borderId="3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14" fillId="0" borderId="11" xfId="0" applyFont="1" applyFill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18" fillId="0" borderId="0" xfId="11" applyFont="1" applyFill="1" applyAlignment="1" applyProtection="1">
      <alignment horizontal="left" vertical="center"/>
    </xf>
    <xf numFmtId="0" fontId="17" fillId="0" borderId="0" xfId="11" applyFont="1" applyFill="1" applyAlignment="1" applyProtection="1">
      <alignment horizontal="left" vertical="center"/>
    </xf>
    <xf numFmtId="0" fontId="19" fillId="6" borderId="0" xfId="0" applyFont="1" applyFill="1" applyAlignment="1">
      <alignment horizontal="center" vertical="center"/>
    </xf>
    <xf numFmtId="0" fontId="4" fillId="0" borderId="9" xfId="12" applyFont="1" applyFill="1" applyBorder="1" applyAlignment="1">
      <alignment horizontal="left" vertical="center" wrapText="1"/>
    </xf>
    <xf numFmtId="0" fontId="4" fillId="0" borderId="11" xfId="12" applyFont="1" applyFill="1" applyBorder="1" applyAlignment="1">
      <alignment horizontal="left" vertical="center" wrapText="1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13" fillId="0" borderId="12" xfId="0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14" fillId="0" borderId="0" xfId="0" applyFont="1" applyAlignment="1" applyProtection="1">
      <alignment horizontal="left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12" applyFont="1" applyBorder="1" applyAlignment="1">
      <alignment horizontal="left" vertical="center" wrapText="1"/>
    </xf>
    <xf numFmtId="0" fontId="4" fillId="0" borderId="0" xfId="12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left" vertical="center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3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45FE2-7DA4-4BC6-9272-58A94D9DE2FC}" name="Table13" displayName="Table13" ref="A28:N34" totalsRowShown="0" headerRowDxfId="335" headerRowBorderDxfId="334" tableBorderDxfId="333">
  <autoFilter ref="A28:N34" xr:uid="{F4945FE2-7DA4-4BC6-9272-58A94D9DE2FC}"/>
  <tableColumns count="14">
    <tableColumn id="1" xr3:uid="{31918447-348E-4C22-9763-23E06F464550}" name="Contact Line Item # (CLIN) " dataDxfId="332"/>
    <tableColumn id="2" xr3:uid="{BE006DCD-2E47-4962-821D-A5743471FEAC}" name="Commodity Description" dataDxfId="331"/>
    <tableColumn id="3" xr3:uid="{FA4F82E7-40F8-45EB-A457-5301BEF91E34}" name="UNSPSC Code_x000a_(Version 11)" dataDxfId="330"/>
    <tableColumn id="4" xr3:uid="{370EB846-F4FE-46E1-947E-7915797213EE}" name="Manufacturer Part Number (OEM #)" dataDxfId="329"/>
    <tableColumn id="5" xr3:uid="{044C9030-4104-4F05-9A62-C780F33BD41D}" name="Manufacturer (OEM)" dataDxfId="328"/>
    <tableColumn id="6" xr3:uid="{94458883-FD0F-43A6-A675-E473C51D2F33}" name="SKU # / Item #" dataDxfId="327"/>
    <tableColumn id="7" xr3:uid="{97DA1C55-09D4-4B0D-8854-D9BF8A84A68A}" name="Item Description" dataDxfId="326"/>
    <tableColumn id="8" xr3:uid="{3A98F877-8BFA-438E-B4E3-7C394C013CD3}" name="Unit of Measure" dataDxfId="325"/>
    <tableColumn id="9" xr3:uid="{66233082-9108-43AB-8C25-4E6ACA3C4A02}" name="Quantity in _x000a_Unit of Measure" dataDxfId="324"/>
    <tableColumn id="12" xr3:uid="{203D6BEA-0D95-4308-AD90-3F0810AF9764}" name="OEM MSRP / List Price" dataDxfId="323"/>
    <tableColumn id="13" xr3:uid="{CDB3BED2-08FA-41AD-8CAD-C5915023D190}" name="Contract Discount" dataDxfId="322"/>
    <tableColumn id="10" xr3:uid="{4A6A1ECC-D1E0-491C-8C04-2FC8B070CED9}" name="Contract Price" dataDxfId="321" dataCellStyle="Currency">
      <calculatedColumnFormula>Table13[[#This Row],[OEM MSRP / List Price]]*(1-Table13[[#This Row],[Contract Discount]])</calculatedColumnFormula>
    </tableColumn>
    <tableColumn id="14" xr3:uid="{27C00ABB-1C4A-4C9E-AF6F-75D5F652FA97}" name="Non-Core Segment ID" dataDxfId="320" dataCellStyle="Currency"/>
    <tableColumn id="11" xr3:uid="{338BE0FF-5998-4665-9400-ACB32762D303}" name="Product Category" dataDxfId="31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36:N46" totalsRowShown="0" headerRowDxfId="318" dataDxfId="316" headerRowBorderDxfId="317" tableBorderDxfId="315">
  <autoFilter ref="A36:N46" xr:uid="{A19A21AA-190B-4915-A7A7-831A3AF3A6FE}"/>
  <tableColumns count="14">
    <tableColumn id="1" xr3:uid="{0318C38C-4692-4D87-BC91-A06CB07D8B5B}" name="Contact Line Item # (CLIN) " dataDxfId="314"/>
    <tableColumn id="2" xr3:uid="{EBF1F32C-7231-4283-9B51-C85AB07D4676}" name="Commodity Description" dataDxfId="313"/>
    <tableColumn id="3" xr3:uid="{6503D101-EC07-43BD-A704-D2A3CA7E20C2}" name="UNSPSC Code_x000a_(Version 11)" dataDxfId="312"/>
    <tableColumn id="4" xr3:uid="{9ED62D03-C7F9-441F-B451-D141CFF3BA73}" name="Manufacturer Part Number (OEM #)" dataDxfId="311"/>
    <tableColumn id="5" xr3:uid="{05BECC34-4B70-45D4-A77E-C396706189FC}" name="Manufacturer (OEM)" dataDxfId="310"/>
    <tableColumn id="6" xr3:uid="{63DAA37D-88F1-46CE-A28A-E0F5EBC13F9B}" name="SKU # / Item #" dataDxfId="309"/>
    <tableColumn id="7" xr3:uid="{373B2DD7-CD2E-4CB9-BA8E-60D6807D110F}" name="Item Description" dataDxfId="308"/>
    <tableColumn id="8" xr3:uid="{7753C2CF-1828-407A-A119-04F607817728}" name="Unit of Measure" dataDxfId="307"/>
    <tableColumn id="9" xr3:uid="{60B33BB8-7457-481E-80AB-09A6267C08C0}" name="Quantity in _x000a_Unit of Measure" dataDxfId="306"/>
    <tableColumn id="12" xr3:uid="{0E4F2690-06AE-4B45-BA1B-CE6D3B0FCA51}" name="OEM MSRP / List Price" dataDxfId="305"/>
    <tableColumn id="13" xr3:uid="{F806DE5C-8FB5-4FCC-8328-D37CC56FF9C0}" name="Contract Discount" dataDxfId="304"/>
    <tableColumn id="10" xr3:uid="{076EAD24-34BB-4499-B7C8-4A125AEFE31C}" name="Contract Price" dataDxfId="303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302" dataCellStyle="Currency"/>
    <tableColumn id="11" xr3:uid="{E9A5BFC0-4270-41A9-993F-17B2BBB09877}" name="Product Category" dataDxfId="30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67:I74" totalsRowShown="0" headerRowDxfId="300" dataDxfId="298" headerRowBorderDxfId="299" tableBorderDxfId="297">
  <autoFilter ref="A67:I74" xr:uid="{133D8764-EEBB-4B9F-A8AA-DE5DE81BEC5D}"/>
  <tableColumns count="9">
    <tableColumn id="1" xr3:uid="{DB61C74F-3BC1-4174-9209-7B558C254D06}" name="Contact Line Item # (CLIN) " dataDxfId="296"/>
    <tableColumn id="2" xr3:uid="{A8FC7E7D-7F71-4ACE-90F2-81AC07491270}" name="Commodity Description" dataDxfId="295"/>
    <tableColumn id="3" xr3:uid="{42AB955A-AF07-4177-BE2D-2E4E7D34675A}" name="UNSPSC Code_x000a_(Version 11)" dataDxfId="294"/>
    <tableColumn id="6" xr3:uid="{7C687BF5-7924-4323-BB67-CB9068291CCB}" name="SKU # / Item #" dataDxfId="293"/>
    <tableColumn id="8" xr3:uid="{7FC9E33B-4190-4D28-B23E-9B684737DC6A}" name="Unit of Measure" dataDxfId="292"/>
    <tableColumn id="9" xr3:uid="{0C7B12CF-B445-496E-9AF1-8CF4F020A9D3}" name="Quantity in _x000a_Unit of Measure" dataDxfId="291"/>
    <tableColumn id="12" xr3:uid="{7E45D00E-98CD-4F54-8961-17D8DBA840BA}" name="Contractor's Standard Hourly Rate" dataDxfId="290"/>
    <tableColumn id="13" xr3:uid="{931D512B-7ABB-428F-BED5-5F2F908AEF62}" name="Contract Discount" dataDxfId="289"/>
    <tableColumn id="10" xr3:uid="{496F5DE2-E1FB-4F7A-9EDE-5EDD81A02C22}" name="Contract Price" dataDxfId="288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N26" totalsRowShown="0" headerRowDxfId="287" dataDxfId="285" headerRowBorderDxfId="286" tableBorderDxfId="284">
  <autoFilter ref="A8:N26" xr:uid="{00000000-0009-0000-0100-000001000000}"/>
  <tableColumns count="14">
    <tableColumn id="1" xr3:uid="{00000000-0010-0000-0000-000001000000}" name="Contact Line Item # (CLIN) " dataDxfId="283"/>
    <tableColumn id="2" xr3:uid="{00000000-0010-0000-0000-000002000000}" name="Commodity Description" dataDxfId="282"/>
    <tableColumn id="3" xr3:uid="{00000000-0010-0000-0000-000003000000}" name="UNSPSC Code_x000a_(Version 11)" dataDxfId="281"/>
    <tableColumn id="4" xr3:uid="{00000000-0010-0000-0000-000004000000}" name="Manufacturer Part Number (OEM #)" dataDxfId="280"/>
    <tableColumn id="5" xr3:uid="{00000000-0010-0000-0000-000005000000}" name="Manufacturer (OEM)" dataDxfId="279"/>
    <tableColumn id="6" xr3:uid="{00000000-0010-0000-0000-000006000000}" name="SKU # / Item #" dataDxfId="278"/>
    <tableColumn id="7" xr3:uid="{00000000-0010-0000-0000-000007000000}" name="Item Description" dataDxfId="277"/>
    <tableColumn id="8" xr3:uid="{00000000-0010-0000-0000-000008000000}" name="Unit of Measure" dataDxfId="276"/>
    <tableColumn id="9" xr3:uid="{00000000-0010-0000-0000-000009000000}" name="Quantity in _x000a_Unit of Measure" dataDxfId="275"/>
    <tableColumn id="12" xr3:uid="{AE6E9A40-9B56-4228-966B-D96A12437BBF}" name="OEM MSRP / List Price" dataDxfId="274"/>
    <tableColumn id="13" xr3:uid="{0385D326-C29E-4848-A0CD-E1A3C7C80E02}" name="Contract Discount" dataDxfId="273"/>
    <tableColumn id="10" xr3:uid="{00000000-0010-0000-0000-00000A000000}" name="Contract Price" dataDxfId="272" dataCellStyle="Currency">
      <calculatedColumnFormula>Table1[[#This Row],[OEM MSRP / List Price]]*(1-Table1[[#This Row],[Contract Discount]])</calculatedColumnFormula>
    </tableColumn>
    <tableColumn id="14" xr3:uid="{32947047-508B-485A-9118-7D0E964A5742}" name="Non-Core Segment ID" dataDxfId="271" dataCellStyle="Currency"/>
    <tableColumn id="11" xr3:uid="{2B9BE837-DE91-4744-983A-1A55C8D821E5}" name="Product Category" dataDxfId="27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48:N65" totalsRowShown="0" headerRowDxfId="269" dataDxfId="267" headerRowBorderDxfId="268" tableBorderDxfId="266">
  <autoFilter ref="A48:N65" xr:uid="{0E152463-8347-4277-A06B-1E8BB9709B94}"/>
  <tableColumns count="14">
    <tableColumn id="1" xr3:uid="{6D85CB8A-91DF-4794-830B-A3DAE43C5E87}" name="Contact Line Item # (CLIN) " dataDxfId="265"/>
    <tableColumn id="2" xr3:uid="{94D285F7-B29D-440D-9F16-68A3AA3C72B8}" name="Commodity Description" dataDxfId="264"/>
    <tableColumn id="3" xr3:uid="{21B929F3-006A-4D70-9F58-47939EAE268E}" name="UNSPSC Code_x000a_(Version 11)" dataDxfId="263"/>
    <tableColumn id="4" xr3:uid="{D131C31D-2EFA-417C-8573-248188F97364}" name="Manufacturer Part Number (OEM #)" dataDxfId="262"/>
    <tableColumn id="5" xr3:uid="{7B2AE60A-7A42-4324-997C-07247CDA1A7C}" name="Manufacturer (OEM)" dataDxfId="261"/>
    <tableColumn id="6" xr3:uid="{3084A274-A96B-48CB-9B03-2887DF6E5B5D}" name="SKU # / Item #" dataDxfId="260"/>
    <tableColumn id="7" xr3:uid="{3728F214-7A76-4C45-8CF1-DE10EB64F656}" name="Item Description" dataDxfId="259"/>
    <tableColumn id="8" xr3:uid="{50EFFC2F-0507-46C1-9D83-17D0919962AC}" name="Unit of Measure" dataDxfId="258"/>
    <tableColumn id="9" xr3:uid="{9987FF84-0314-4294-B560-629A35006592}" name="Quantity in _x000a_Unit of Measure" dataDxfId="257"/>
    <tableColumn id="12" xr3:uid="{DF34928F-466D-41E2-BC67-37B2D96D3FD2}" name="OEM MSRP / List Price" dataDxfId="256"/>
    <tableColumn id="13" xr3:uid="{4C4FCF00-9AEB-4841-9260-1C1240004A0B}" name="Contract Discount" dataDxfId="255"/>
    <tableColumn id="10" xr3:uid="{E1A34127-3B93-4D10-A771-79EF0751F171}" name="Contract Price" dataDxfId="254" dataCellStyle="Currency">
      <calculatedColumnFormula>Table13427[[#This Row],[OEM MSRP / List Price]]*(1-Table13427[[#This Row],[Contract Discount]])</calculatedColumnFormula>
    </tableColumn>
    <tableColumn id="14" xr3:uid="{3401AA77-3152-4063-88E3-4DB0E9BBBA88}" name="Non-Core Segment ID" dataDxfId="253" dataCellStyle="Currency"/>
    <tableColumn id="11" xr3:uid="{E8509AC9-573F-44FE-BB41-AE61A9269E9E}" name="Product Category" dataDxfId="2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98809B-9276-4578-B30F-9F72ED2D5DDE}" name="Table13410" displayName="Table13410" ref="A22:N32" totalsRowShown="0" headerRowDxfId="251" dataDxfId="249" headerRowBorderDxfId="250" tableBorderDxfId="248">
  <autoFilter ref="A22:N32" xr:uid="{A19A21AA-190B-4915-A7A7-831A3AF3A6FE}"/>
  <tableColumns count="14">
    <tableColumn id="1" xr3:uid="{F080FDC2-5A7B-41C2-BC8A-77F88B202805}" name="Contact Line Item # (CLIN) " dataDxfId="247"/>
    <tableColumn id="2" xr3:uid="{1310AC17-6E0A-431F-BC8C-B0BCE08BC1B1}" name="Commodity Description" dataDxfId="246"/>
    <tableColumn id="3" xr3:uid="{F07D632F-2463-47A3-B894-C7BCC96BA8BF}" name="UNSPSC Code_x000a_(Version 11)" dataDxfId="245"/>
    <tableColumn id="4" xr3:uid="{BCAB6C21-1FFA-413C-8A41-D94FBDE1C6A1}" name="Manufacturer Part Number (OEM #)" dataDxfId="244"/>
    <tableColumn id="5" xr3:uid="{B4786F67-5A79-4633-920C-40E6827ED8E2}" name="Manufacturer (OEM)" dataDxfId="243"/>
    <tableColumn id="6" xr3:uid="{05B48FF9-7F2B-4DF2-A209-93A6CABB0E62}" name="SKU # / Item #" dataDxfId="242"/>
    <tableColumn id="7" xr3:uid="{C2B2BE14-0B56-438A-9915-95B77F899F27}" name="Item Description" dataDxfId="241"/>
    <tableColumn id="8" xr3:uid="{41C2A4DA-EB48-41D7-A4EB-89D5C2705DDE}" name="Unit of Measure" dataDxfId="240"/>
    <tableColumn id="9" xr3:uid="{E2329292-E1C4-42C3-B3F7-DDF46EFA7CD3}" name="Quantity in _x000a_Unit of Measure" dataDxfId="239"/>
    <tableColumn id="12" xr3:uid="{B90F4143-B6D6-4AAE-AA5D-DB45CA8731F1}" name="OEM MSRP / List Price" dataDxfId="238"/>
    <tableColumn id="13" xr3:uid="{329E2E42-8B0C-45BF-8F99-EDAE0A2964CB}" name="Contract Discount" dataDxfId="237"/>
    <tableColumn id="10" xr3:uid="{D8F1978C-65D1-48F4-87D2-BA995C9DEA11}" name="Contract Price" dataDxfId="236" dataCellStyle="Currency">
      <calculatedColumnFormula>Table13410[[#This Row],[OEM MSRP / List Price]]*(1-Table13410[[#This Row],[Contract Discount]])</calculatedColumnFormula>
    </tableColumn>
    <tableColumn id="14" xr3:uid="{8AD5C588-4906-4353-9068-582A3674AD0A}" name="Non-Core Segment ID" dataDxfId="235" dataCellStyle="Currency"/>
    <tableColumn id="11" xr3:uid="{4BF7D32E-D2D0-4358-A948-369518CFF9AC}" name="Product Category" dataDxfId="2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3D3083B-5925-4170-8867-C4D0D372633A}" name="Table134511" displayName="Table134511" ref="A56:I63" totalsRowShown="0" headerRowDxfId="233" dataDxfId="231" headerRowBorderDxfId="232" tableBorderDxfId="230">
  <autoFilter ref="A56:I63" xr:uid="{133D8764-EEBB-4B9F-A8AA-DE5DE81BEC5D}"/>
  <tableColumns count="9">
    <tableColumn id="1" xr3:uid="{78552DF1-640A-49FF-8437-1ECF7BB42943}" name="Contact Line Item # (CLIN) " dataDxfId="229"/>
    <tableColumn id="2" xr3:uid="{52BAC2A7-8347-4176-A6C3-77A82DF13C7D}" name="Commodity Description" dataDxfId="228"/>
    <tableColumn id="3" xr3:uid="{28FCCEC3-E875-44A0-9CCF-CB40D761011A}" name="UNSPSC Code_x000a_(Version 11)" dataDxfId="227"/>
    <tableColumn id="6" xr3:uid="{1E51688A-7C08-4976-859B-D8DDB2970357}" name="SKU # / Item #" dataDxfId="226"/>
    <tableColumn id="8" xr3:uid="{904ABFBF-D1C8-497C-9D44-BFE25E5AD322}" name="Unit of Measure" dataDxfId="225"/>
    <tableColumn id="9" xr3:uid="{9B53E00C-32FA-4EDD-8434-59F2FEE5AA9B}" name="Quantity in _x000a_Unit of Measure" dataDxfId="224"/>
    <tableColumn id="12" xr3:uid="{7DC581BC-769D-4D06-A2E3-2DFE935BB8E0}" name="Contractor's Standard Hourly Rate" dataDxfId="223"/>
    <tableColumn id="13" xr3:uid="{32B5EBE4-2841-434C-BB1C-E1D87833EB1D}" name="Contract Discount" dataDxfId="222"/>
    <tableColumn id="10" xr3:uid="{0B89F8FE-B37B-4E6D-96FD-B9B1BD85A570}" name="Contract Price" dataDxfId="221" dataCellStyle="Currency">
      <calculatedColumnFormula>Table134511[[#This Row],[Contractor''s Standard Hourly Rate]]*(1-Table134511[[#This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5166A67-1AC6-4B30-ADB0-D71303843A68}" name="Table112" displayName="Table112" ref="A8:N12" totalsRowShown="0" headerRowDxfId="220" dataDxfId="218" headerRowBorderDxfId="219" tableBorderDxfId="217">
  <autoFilter ref="A8:N12" xr:uid="{00000000-0009-0000-0100-000001000000}"/>
  <tableColumns count="14">
    <tableColumn id="1" xr3:uid="{7A3A6584-2AEB-4404-B5D7-7A91BA3D48D1}" name="Contact Line Item # (CLIN) " dataDxfId="216"/>
    <tableColumn id="2" xr3:uid="{C90F1BF6-2E5C-4B90-814C-BF3AF3BBC7AD}" name="Commodity Description" dataDxfId="215"/>
    <tableColumn id="3" xr3:uid="{1723D543-38C4-459A-AA75-6E1945900FF6}" name="UNSPSC Code_x000a_(Version 11)" dataDxfId="214"/>
    <tableColumn id="4" xr3:uid="{4FD84BAE-FE6E-4152-8A68-75824B6F5807}" name="Manufacturer Part Number (OEM #)" dataDxfId="213"/>
    <tableColumn id="5" xr3:uid="{8318A7FD-B8FC-4824-99EF-A506078FA8ED}" name="Manufacturer (OEM)" dataDxfId="212"/>
    <tableColumn id="6" xr3:uid="{B4F8F076-CADB-4EA5-B4E5-C140F993D9E8}" name="SKU # / Item #" dataDxfId="211"/>
    <tableColumn id="7" xr3:uid="{18745514-FAB5-4705-A1C4-5E7D04492BD9}" name="Item Description" dataDxfId="210"/>
    <tableColumn id="8" xr3:uid="{F818979D-7CB7-4328-B7B3-729E207F983F}" name="Unit of Measure" dataDxfId="209"/>
    <tableColumn id="9" xr3:uid="{B875C68D-CD49-4A3C-85E9-15D3054A1CBA}" name="Quantity in _x000a_Unit of Measure" dataDxfId="208"/>
    <tableColumn id="12" xr3:uid="{4D3D983D-A0FB-4E75-BA18-EA7ECEF2661A}" name="OEM MSRP / List Price" dataDxfId="207"/>
    <tableColumn id="13" xr3:uid="{C19459DD-6560-4B5A-9526-0E836FDF3468}" name="Contract Discount" dataDxfId="206"/>
    <tableColumn id="10" xr3:uid="{2A215B12-AC26-49EA-AB81-CF2D863B0B90}" name="Contract Price" dataDxfId="205" dataCellStyle="Currency">
      <calculatedColumnFormula>Table112[[#This Row],[OEM MSRP / List Price]]*(1-Table112[[#This Row],[Contract Discount]])</calculatedColumnFormula>
    </tableColumn>
    <tableColumn id="14" xr3:uid="{17486567-040A-45D9-B028-2642A97E7D69}" name="Non-Core Segment ID" dataDxfId="204" dataCellStyle="Currency"/>
    <tableColumn id="11" xr3:uid="{1746BC16-A9D5-4C93-A899-2518C08FA41B}" name="Product Category" dataDxfId="20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A562090-FD26-42FE-B895-C4069985A1E2}" name="Table1342713" displayName="Table1342713" ref="A34:N54" totalsRowShown="0" headerRowDxfId="202" dataDxfId="200" headerRowBorderDxfId="201" tableBorderDxfId="199">
  <autoFilter ref="A34:N54" xr:uid="{0E152463-8347-4277-A06B-1E8BB9709B94}"/>
  <tableColumns count="14">
    <tableColumn id="1" xr3:uid="{D17F0337-B61C-4C72-98AE-98319B886503}" name="Contact Line Item # (CLIN) " dataDxfId="198"/>
    <tableColumn id="2" xr3:uid="{1381FD86-01E9-4FA8-BFEA-FAC50B0F31BE}" name="Commodity Description" dataDxfId="197"/>
    <tableColumn id="3" xr3:uid="{4F5C5329-8E0D-4134-AC8C-EB555F5A5D0F}" name="UNSPSC Code_x000a_(Version 11)" dataDxfId="196"/>
    <tableColumn id="4" xr3:uid="{BF1E1C73-D44D-40D3-9845-3CA79BC4C4AC}" name="Manufacturer Part Number (OEM #)" dataDxfId="195"/>
    <tableColumn id="5" xr3:uid="{D13A7E64-2DA1-4E8F-9C0D-802DCD57CD86}" name="Manufacturer (OEM)" dataDxfId="194"/>
    <tableColumn id="6" xr3:uid="{EA7F4766-E11F-4897-9C27-3B94F24771D4}" name="SKU # / Item #" dataDxfId="193"/>
    <tableColumn id="7" xr3:uid="{EF649831-BF1D-4506-870E-9E65DC04679C}" name="Item Description" dataDxfId="192"/>
    <tableColumn id="8" xr3:uid="{E8EB12F6-AAC3-4036-91BC-CFF0100D494E}" name="Unit of Measure" dataDxfId="191"/>
    <tableColumn id="9" xr3:uid="{70ED30E0-1E78-49F9-BA35-5310F6E1FB2B}" name="Quantity in _x000a_Unit of Measure" dataDxfId="190"/>
    <tableColumn id="12" xr3:uid="{89D86D2E-39FE-4B50-9C37-346C4FE4CC3A}" name="OEM MSRP / List Price" dataDxfId="189"/>
    <tableColumn id="13" xr3:uid="{A3A72D75-F7D6-41AE-A432-645D18D01388}" name="Contract Discount" dataDxfId="188"/>
    <tableColumn id="10" xr3:uid="{BB67AB3D-C16E-4EFE-9906-8F52EA5E9AF6}" name="Contract Price" dataDxfId="187" dataCellStyle="Currency">
      <calculatedColumnFormula>Table1342713[[#This Row],[OEM MSRP / List Price]]*(1-Table1342713[[#This Row],[Contract Discount]])</calculatedColumnFormula>
    </tableColumn>
    <tableColumn id="14" xr3:uid="{B9F0777C-0A85-4C40-839D-9C87AFA360F3}" name="Non-Core Segment ID" dataDxfId="186" dataCellStyle="Currency"/>
    <tableColumn id="11" xr3:uid="{B23B48E7-7F11-4F97-A8DC-5C13CD82667F}" name="Product Category" dataDxfId="18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48E064B-D151-4602-B48B-86DA13761FAB}" name="Table136" displayName="Table136" ref="A14:N20" totalsRowShown="0" headerRowDxfId="184" headerRowBorderDxfId="183" tableBorderDxfId="182">
  <autoFilter ref="A14:N20" xr:uid="{D48E064B-D151-4602-B48B-86DA13761FAB}"/>
  <tableColumns count="14">
    <tableColumn id="1" xr3:uid="{1129E178-4E70-40B3-BBD7-806B2B62505F}" name="Contact Line Item # (CLIN) " dataDxfId="181"/>
    <tableColumn id="2" xr3:uid="{B7EDC685-D172-4928-AC26-4F1C0F2F206A}" name="Commodity Description" dataDxfId="180"/>
    <tableColumn id="3" xr3:uid="{A95DEA1E-AB05-41E6-AABD-ABFF659B018D}" name="UNSPSC Code_x000a_(Version 11)" dataDxfId="179"/>
    <tableColumn id="4" xr3:uid="{B5185E85-65A8-4958-9654-241B81B0BD7F}" name="Manufacturer Part Number (OEM #)" dataDxfId="178"/>
    <tableColumn id="5" xr3:uid="{30CE128A-ABD5-4AEC-AE9E-9DC50720EB83}" name="Manufacturer (OEM)" dataDxfId="177"/>
    <tableColumn id="6" xr3:uid="{47CB0714-9809-4683-B6A3-A53BC776A796}" name="SKU # / Item #" dataDxfId="176"/>
    <tableColumn id="7" xr3:uid="{DB45EB97-B6EF-4657-8829-1A106A65596B}" name="Item Description" dataDxfId="175"/>
    <tableColumn id="8" xr3:uid="{287FD94A-E7F5-4E5F-992C-3567C8DA13AB}" name="Unit of Measure" dataDxfId="174"/>
    <tableColumn id="9" xr3:uid="{3B0FF17A-08F7-4DAA-9FA1-9BE2E373E339}" name="Quantity in _x000a_Unit of Measure" dataDxfId="173"/>
    <tableColumn id="12" xr3:uid="{D88BC465-F72E-49D6-944C-86A1EEF7C0F8}" name="OEM MSRP / List Price" dataDxfId="172"/>
    <tableColumn id="13" xr3:uid="{3B18E51C-DC61-4C1E-874C-8387C3CF9CAA}" name="Contract Discount" dataDxfId="171"/>
    <tableColumn id="10" xr3:uid="{EAAEBA46-F6EC-4100-8906-2839F4726AC9}" name="Contract Price" dataDxfId="0" dataCellStyle="Currency">
      <calculatedColumnFormula>Table136[[#This Row],[OEM MSRP / List Price]]*(1-Table136[[#This Row],[Contract Discount]])</calculatedColumnFormula>
    </tableColumn>
    <tableColumn id="14" xr3:uid="{E7D60956-2BD7-4AF0-80ED-45CD648C975A}" name="Non-Core Segment ID" dataDxfId="170" dataCellStyle="Currency"/>
    <tableColumn id="11" xr3:uid="{5351AE7B-1468-4479-820C-B5DF985E9106}" name="Product Category" dataDxfId="16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ED622AB-C314-4C2B-A7F5-F9E921A98642}" name="Table1341015" displayName="Table1341015" ref="A23:N34" totalsRowShown="0" headerRowDxfId="168" dataDxfId="166" headerRowBorderDxfId="167" tableBorderDxfId="165">
  <autoFilter ref="A23:N34" xr:uid="{A19A21AA-190B-4915-A7A7-831A3AF3A6FE}"/>
  <tableColumns count="14">
    <tableColumn id="1" xr3:uid="{A0406236-1E76-48B9-AA0B-F91591A6F383}" name="Contact Line Item # (CLIN) " dataDxfId="164"/>
    <tableColumn id="2" xr3:uid="{91988544-B0CB-49EE-9E5B-86AFC5EE745A}" name="Commodity Description" dataDxfId="163"/>
    <tableColumn id="3" xr3:uid="{0D897479-8932-41DE-921C-A6F5C57AE634}" name="UNSPSC Code_x000a_(Version 11)" dataDxfId="162"/>
    <tableColumn id="4" xr3:uid="{2A98E2C0-09A2-4A52-A5A3-3805F062EA36}" name="Manufacturer Part Number (OEM #)" dataDxfId="161"/>
    <tableColumn id="5" xr3:uid="{234B9E26-2F42-46A6-B443-08BAC58DB9E8}" name="Manufacturer (OEM)" dataDxfId="160"/>
    <tableColumn id="6" xr3:uid="{A03FC6E0-19BD-430E-B55F-D507CFA270C9}" name="SKU # / Item #" dataDxfId="159"/>
    <tableColumn id="7" xr3:uid="{FFEE5E62-33DB-4190-B144-111F53037CFF}" name="Item Description" dataDxfId="158"/>
    <tableColumn id="8" xr3:uid="{55B7AE5F-1C3C-400A-BECC-89A89A9F01FF}" name="Unit of Measure" dataDxfId="157"/>
    <tableColumn id="9" xr3:uid="{523A0B81-18A7-479B-A6ED-19BA34CED06A}" name="Quantity in _x000a_Unit of Measure" dataDxfId="156"/>
    <tableColumn id="12" xr3:uid="{3631BE6F-C5D3-4E88-9A08-DAB6CBC9ACC8}" name="OEM MSRP / List Price" dataDxfId="155"/>
    <tableColumn id="13" xr3:uid="{98269DBE-B865-4CA2-BAA5-3E3C6AE6CA89}" name="Contract Discount" dataDxfId="154"/>
    <tableColumn id="10" xr3:uid="{D217A5FB-3346-48E4-ABF4-BFF67E3D7F39}" name="Contract Price" dataDxfId="153" dataCellStyle="Currency">
      <calculatedColumnFormula>Table1341015[[#This Row],[OEM MSRP / List Price]]*(1-Table1341015[[#This Row],[Contract Discount]])</calculatedColumnFormula>
    </tableColumn>
    <tableColumn id="14" xr3:uid="{09758CAA-F560-4955-BAE9-34C3F4F486A2}" name="Non-Core Segment ID" dataDxfId="152" dataCellStyle="Currency"/>
    <tableColumn id="11" xr3:uid="{DF2C5F7D-1AF0-451E-AC0B-0794A05F95DE}" name="Product Category" dataDxfId="15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1606CE7-07D6-413A-B69A-EFD09C621D26}" name="Table13451116" displayName="Table13451116" ref="A50:I57" totalsRowShown="0" headerRowDxfId="150" dataDxfId="148" headerRowBorderDxfId="149" tableBorderDxfId="147">
  <autoFilter ref="A50:I57" xr:uid="{133D8764-EEBB-4B9F-A8AA-DE5DE81BEC5D}"/>
  <tableColumns count="9">
    <tableColumn id="1" xr3:uid="{2006D938-201E-4902-BA50-CB6186C11957}" name="Contact Line Item # (CLIN) " dataDxfId="146"/>
    <tableColumn id="2" xr3:uid="{0200EA88-E2A3-4C64-B77D-EFBD2FF63EEF}" name="Commodity Description" dataDxfId="145"/>
    <tableColumn id="3" xr3:uid="{C50AC5DD-E5BC-4200-8509-51A08A214A49}" name="UNSPSC Code_x000a_(Version 11)" dataDxfId="144"/>
    <tableColumn id="6" xr3:uid="{5615811C-E264-4251-B633-310F37E25FA1}" name="SKU # / Item #" dataDxfId="143"/>
    <tableColumn id="8" xr3:uid="{409D7831-EC66-413A-8E7E-F62005A9976B}" name="Unit of Measure" dataDxfId="142"/>
    <tableColumn id="9" xr3:uid="{131927DA-1651-4894-8C4F-8D585406A101}" name="Quantity in _x000a_Unit of Measure" dataDxfId="141"/>
    <tableColumn id="12" xr3:uid="{A03C5DEA-B3F8-458F-85BA-D86BBA3B4980}" name="Contractor's Standard Hourly Rate" dataDxfId="140"/>
    <tableColumn id="13" xr3:uid="{5270AFC6-0D21-4AE4-A124-F2A3B974DCF4}" name="Contract Discount" dataDxfId="139"/>
    <tableColumn id="10" xr3:uid="{C4CBCBE9-4C88-4F34-95DA-C35D29EC0011}" name="Contract Price" dataDxfId="138" dataCellStyle="Currency">
      <calculatedColumnFormula>Table13451116[[#This Row],[Contractor''s Standard Hourly Rate]]*(1-Table13451116[[#This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BE2C765-10AA-4BF7-8992-813F5B7FC466}" name="Table11217" displayName="Table11217" ref="A8:N13" totalsRowShown="0" headerRowDxfId="137" dataDxfId="135" headerRowBorderDxfId="136" tableBorderDxfId="134">
  <autoFilter ref="A8:N13" xr:uid="{00000000-0009-0000-0100-000001000000}"/>
  <tableColumns count="14">
    <tableColumn id="1" xr3:uid="{1E9E5270-A78C-41F6-A2B4-AD36AE3F8AE7}" name="Contact Line Item # (CLIN) " dataDxfId="133"/>
    <tableColumn id="2" xr3:uid="{A78FA517-2DB5-48ED-B31C-B50F7B2C3C4B}" name="Commodity Description" dataDxfId="132"/>
    <tableColumn id="3" xr3:uid="{563F5170-DC63-42E1-BC97-B4C6C8A607C7}" name="UNSPSC Code_x000a_(Version 11)" dataDxfId="131"/>
    <tableColumn id="4" xr3:uid="{84F992DE-32E2-48F7-A763-3DA87C088E95}" name="Manufacturer Part Number (OEM #)" dataDxfId="130"/>
    <tableColumn id="5" xr3:uid="{B1C96234-61EF-4AF3-AB95-DCD50672B430}" name="Manufacturer (OEM)" dataDxfId="129"/>
    <tableColumn id="6" xr3:uid="{C5CECB67-0E44-410F-A973-E2B0969C8465}" name="SKU # / Item #" dataDxfId="128"/>
    <tableColumn id="7" xr3:uid="{956545C0-79FD-4EAB-AD85-4A7C7B74F4E5}" name="Item Description" dataDxfId="127"/>
    <tableColumn id="8" xr3:uid="{524E9153-99AC-43E6-BE64-6063EEB0F92B}" name="Unit of Measure" dataDxfId="126"/>
    <tableColumn id="9" xr3:uid="{92D8A660-218C-42D8-A0E3-D974F9CFEF62}" name="Quantity in _x000a_Unit of Measure" dataDxfId="125"/>
    <tableColumn id="12" xr3:uid="{B7C81E81-DB88-433B-B5AF-8611488B5DD8}" name="OEM MSRP / List Price" dataDxfId="124"/>
    <tableColumn id="13" xr3:uid="{4D88A8DE-3674-414A-86EC-C9EC77CF0D33}" name="Contract Discount" dataDxfId="123"/>
    <tableColumn id="10" xr3:uid="{F665AA84-1A5C-4CEB-B8D7-2D0950ED19D6}" name="Contract Price" dataDxfId="122" dataCellStyle="Currency">
      <calculatedColumnFormula>Table11217[[#This Row],[OEM MSRP / List Price]]*(1-Table11217[[#This Row],[Contract Discount]])</calculatedColumnFormula>
    </tableColumn>
    <tableColumn id="14" xr3:uid="{D608502A-20DC-49C5-8FE4-2CF87B968B37}" name="Non-Core Segment ID" dataDxfId="121" dataCellStyle="Currency"/>
    <tableColumn id="11" xr3:uid="{54F7BBBA-62EC-44DB-A54C-AF17EFE19FFD}" name="Product Category" dataDxfId="12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44DAA10-4C7E-44AA-8AB7-726F94A14D72}" name="Table134271318" displayName="Table134271318" ref="A36:N48" totalsRowShown="0" headerRowDxfId="119" dataDxfId="117" headerRowBorderDxfId="118" tableBorderDxfId="116">
  <autoFilter ref="A36:N48" xr:uid="{0E152463-8347-4277-A06B-1E8BB9709B94}"/>
  <tableColumns count="14">
    <tableColumn id="1" xr3:uid="{1065954E-8F17-4FEC-BC68-72E5BEBA3D7F}" name="Contact Line Item # (CLIN) " dataDxfId="115"/>
    <tableColumn id="2" xr3:uid="{7ACEA1CB-FD79-4A04-B391-43097443B325}" name="Commodity Description" dataDxfId="114"/>
    <tableColumn id="3" xr3:uid="{138317C7-1CBA-4453-8424-09F989E5657B}" name="UNSPSC Code_x000a_(Version 11)" dataDxfId="113"/>
    <tableColumn id="4" xr3:uid="{22FE1B60-D938-4D2C-A434-1A26284A3017}" name="Manufacturer Part Number (OEM #)" dataDxfId="112"/>
    <tableColumn id="5" xr3:uid="{F36D06BF-CA55-44EA-BD60-16911980BC54}" name="Manufacturer (OEM)" dataDxfId="111"/>
    <tableColumn id="6" xr3:uid="{B0A3E5E4-E51C-4C9E-BDE9-9F95F3336978}" name="SKU # / Item #" dataDxfId="110"/>
    <tableColumn id="7" xr3:uid="{ECB8A1C3-509C-4035-8987-1FDD7CE7B2AD}" name="Item Description" dataDxfId="109"/>
    <tableColumn id="8" xr3:uid="{7FEA3D79-DACD-4E0B-A034-B40C278E2154}" name="Unit of Measure" dataDxfId="108"/>
    <tableColumn id="9" xr3:uid="{F15A21DD-E754-4676-8452-2D08DCB877D9}" name="Quantity in _x000a_Unit of Measure" dataDxfId="107"/>
    <tableColumn id="12" xr3:uid="{459403D5-1948-43D5-B9DE-17B0D5350941}" name="OEM MSRP / List Price" dataDxfId="106"/>
    <tableColumn id="13" xr3:uid="{4D3BC403-6BF5-47AC-BEEB-BCD477D2362D}" name="Contract Discount" dataDxfId="105"/>
    <tableColumn id="10" xr3:uid="{66BE52F8-3442-425D-82D3-E80196E9B4DC}" name="Contract Price" dataDxfId="104" dataCellStyle="Currency">
      <calculatedColumnFormula>Table134271318[[#This Row],[OEM MSRP / List Price]]*(1-Table134271318[[#This Row],[Contract Discount]])</calculatedColumnFormula>
    </tableColumn>
    <tableColumn id="14" xr3:uid="{B2CF5F99-125B-44ED-B609-F3C44B2C412E}" name="Non-Core Segment ID" dataDxfId="103" dataCellStyle="Currency"/>
    <tableColumn id="11" xr3:uid="{7B01509E-DF60-456F-957F-2CA1D39E5B11}" name="Product Category" dataDxfId="10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EBB2903-3049-4C2A-B530-623F633BF43A}" name="Table1367" displayName="Table1367" ref="A15:N21" totalsRowShown="0" headerRowDxfId="101" headerRowBorderDxfId="100" tableBorderDxfId="99">
  <autoFilter ref="A15:N21" xr:uid="{EEBB2903-3049-4C2A-B530-623F633BF43A}"/>
  <tableColumns count="14">
    <tableColumn id="1" xr3:uid="{BF38EA6B-CAAF-493A-A1CF-4A88D85355E8}" name="Contact Line Item # (CLIN) " dataDxfId="98"/>
    <tableColumn id="2" xr3:uid="{9573805B-DD70-41CE-9F99-BF80DC58F89A}" name="Commodity Description" dataDxfId="97"/>
    <tableColumn id="3" xr3:uid="{81379B08-FCCD-4AEA-8E95-41C670D16BB3}" name="UNSPSC Code_x000a_(Version 11)" dataDxfId="96"/>
    <tableColumn id="4" xr3:uid="{73D93435-2D7B-4146-BD98-F60B488435C0}" name="Manufacturer Part Number (OEM #)" dataDxfId="95"/>
    <tableColumn id="5" xr3:uid="{CC85FB3F-FD6E-4FB1-B306-6960E3526B44}" name="Manufacturer (OEM)" dataDxfId="94"/>
    <tableColumn id="6" xr3:uid="{8938FD22-9685-424C-AFC4-39EBB456FB2C}" name="SKU # / Item #" dataDxfId="93"/>
    <tableColumn id="7" xr3:uid="{BA00053F-8A1D-4B30-A2EF-472AE389DF9E}" name="Item Description" dataDxfId="92"/>
    <tableColumn id="8" xr3:uid="{3CF2ACCD-2526-417A-9AE5-F6DC9C9AAF81}" name="Unit of Measure" dataDxfId="91"/>
    <tableColumn id="9" xr3:uid="{794FD329-DED7-4D92-94A2-E17E56162073}" name="Quantity in _x000a_Unit of Measure" dataDxfId="90"/>
    <tableColumn id="12" xr3:uid="{BF3EBF2A-16E8-4FDA-814E-562886797B9E}" name="OEM MSRP / List Price" dataDxfId="89"/>
    <tableColumn id="13" xr3:uid="{3D13F2D5-01DD-472A-8F49-C1E17AE387C9}" name="Contract Discount" dataDxfId="88"/>
    <tableColumn id="10" xr3:uid="{D1E819EE-272C-43CC-80FF-51C19EDE6065}" name="Contract Price" dataDxfId="87" dataCellStyle="Currency">
      <calculatedColumnFormula>Table1367[[#This Row],[OEM MSRP / List Price]]*(1-Table1367[[#This Row],[Contract Discount]])</calculatedColumnFormula>
    </tableColumn>
    <tableColumn id="14" xr3:uid="{239272DF-CEF0-446F-B5E5-0DF4116B036D}" name="Non-Core Segment ID" dataDxfId="86" dataCellStyle="Currency"/>
    <tableColumn id="11" xr3:uid="{4D3A908C-A771-4C22-9B6E-0CC092176C0E}" name="Product Category" dataDxfId="8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152F505-5132-48D6-B028-72756FA319BD}" name="Table134101520" displayName="Table134101520" ref="A19:N29" totalsRowShown="0" headerRowDxfId="84" dataDxfId="82" headerRowBorderDxfId="83" tableBorderDxfId="81">
  <autoFilter ref="A19:N29" xr:uid="{A19A21AA-190B-4915-A7A7-831A3AF3A6FE}"/>
  <tableColumns count="14">
    <tableColumn id="1" xr3:uid="{5B1C5A3B-9EE2-401E-9680-1D28C55FC675}" name="Contact Line Item # (CLIN) " dataDxfId="80"/>
    <tableColumn id="2" xr3:uid="{8465F11F-1629-4D10-91BB-C7674336E7B4}" name="Commodity Description" dataDxfId="79"/>
    <tableColumn id="3" xr3:uid="{8B0E7E68-08F7-41C1-980E-A8E7520427C9}" name="UNSPSC Code_x000a_(Version 11)" dataDxfId="78"/>
    <tableColumn id="4" xr3:uid="{27D2650A-5331-48C3-A483-A028C760BD99}" name="Manufacturer Part Number (OEM #)" dataDxfId="77"/>
    <tableColumn id="5" xr3:uid="{802126D1-BC58-46E4-978A-A2199BEA7513}" name="Manufacturer (OEM)" dataDxfId="76"/>
    <tableColumn id="6" xr3:uid="{4A4595D3-1367-4392-AFE9-169A13B23E27}" name="SKU # / Item #" dataDxfId="75"/>
    <tableColumn id="7" xr3:uid="{CDCD0D24-9F3F-4EB7-ADD5-E54FA03A4E39}" name="Item Description" dataDxfId="74"/>
    <tableColumn id="8" xr3:uid="{E60AEC5C-19D1-4379-B5E3-29161F25ADCD}" name="Unit of Measure" dataDxfId="73"/>
    <tableColumn id="9" xr3:uid="{9FB678F4-FDEB-4EE7-AFD7-996201379214}" name="Quantity in _x000a_Unit of Measure" dataDxfId="72"/>
    <tableColumn id="12" xr3:uid="{3F3B589F-D737-4F93-A2A9-F931941F8F18}" name="OEM MSRP / List Price" dataDxfId="71"/>
    <tableColumn id="13" xr3:uid="{D73BD7B6-35E3-4E3D-9EF9-D0E2EC91F5EC}" name="Contract Discount" dataDxfId="70"/>
    <tableColumn id="10" xr3:uid="{4BBBCA95-9094-4B3C-BC8F-7375FDD41C88}" name="Contract Price" dataDxfId="69" dataCellStyle="Currency">
      <calculatedColumnFormula>Table134101520[[#This Row],[OEM MSRP / List Price]]*(1-Table134101520[[#This Row],[Contract Discount]])</calculatedColumnFormula>
    </tableColumn>
    <tableColumn id="14" xr3:uid="{EAB25AD8-5E15-442A-9294-ED9B738B22C7}" name="Non-Core Segment ID" dataDxfId="68" dataCellStyle="Currency"/>
    <tableColumn id="11" xr3:uid="{0257436B-5540-4B57-9191-36B4429DD098}" name="Product Category" dataDxfId="6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31C5307-EC8D-45D6-947A-87C85AD64C68}" name="Table1345111621" displayName="Table1345111621" ref="A48:I55" totalsRowShown="0" headerRowDxfId="66" dataDxfId="64" headerRowBorderDxfId="65" tableBorderDxfId="63">
  <autoFilter ref="A48:I55" xr:uid="{133D8764-EEBB-4B9F-A8AA-DE5DE81BEC5D}"/>
  <tableColumns count="9">
    <tableColumn id="1" xr3:uid="{1EEC4540-ABE9-45A6-AC32-009A5A632159}" name="Contact Line Item # (CLIN) " dataDxfId="62"/>
    <tableColumn id="2" xr3:uid="{F3630F96-C804-4714-A649-5ABDDD0E3386}" name="Commodity Description" dataDxfId="61"/>
    <tableColumn id="3" xr3:uid="{7273054E-21E3-48C5-9A45-401E911BDC1B}" name="UNSPSC Code_x000a_(Version 11)" dataDxfId="60"/>
    <tableColumn id="6" xr3:uid="{B6B28385-7DE2-4416-995B-841CFAE13E9B}" name="SKU # / Item #" dataDxfId="59"/>
    <tableColumn id="8" xr3:uid="{055ADB87-042A-4B90-ACB6-586974266F74}" name="Unit of Measure" dataDxfId="58"/>
    <tableColumn id="9" xr3:uid="{AF508160-20ED-4051-9B82-3EAFCB0AE67B}" name="Quantity in _x000a_Unit of Measure" dataDxfId="57"/>
    <tableColumn id="12" xr3:uid="{30C700C6-B1C2-4C68-B722-EDDA6794AAF2}" name="Contractor's Standard Hourly Rate" dataDxfId="56"/>
    <tableColumn id="13" xr3:uid="{FA421F66-8671-4647-9E91-13C0C1006759}" name="Contract Discount" dataDxfId="55"/>
    <tableColumn id="10" xr3:uid="{97034DB5-92A9-4F77-9D3C-DC5C7BDE9F13}" name="Contract Price" dataDxfId="54" dataCellStyle="Currency">
      <calculatedColumnFormula>Table1345111621[[#This Row],[Contractor''s Standard Hourly Rate]]*(1-Table1345111621[[#This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8A5D9EE-1344-48E4-8E75-AEA4B179CC6E}" name="Table1121722" displayName="Table1121722" ref="A8:N9" totalsRowShown="0" headerRowDxfId="53" dataDxfId="51" headerRowBorderDxfId="52" tableBorderDxfId="50">
  <autoFilter ref="A8:N9" xr:uid="{00000000-0009-0000-0100-000001000000}"/>
  <tableColumns count="14">
    <tableColumn id="1" xr3:uid="{B6CDE9E6-6098-49F5-B254-D5AAE6645572}" name="Contact Line Item # (CLIN) " dataDxfId="49"/>
    <tableColumn id="2" xr3:uid="{CB4CA832-8158-44AF-8518-6A41B878350A}" name="Commodity Description" dataDxfId="48"/>
    <tableColumn id="3" xr3:uid="{ECCE039C-9615-4EF2-A3C9-0FD5041B3582}" name="UNSPSC Code_x000a_(Version 11)" dataDxfId="47"/>
    <tableColumn id="4" xr3:uid="{DDBB9319-E1FF-4B44-A7FC-670B6A3AB1F1}" name="Manufacturer Part Number (OEM #)" dataDxfId="46"/>
    <tableColumn id="5" xr3:uid="{8A752FA1-645D-475D-B1B0-43E3C475BEF6}" name="Manufacturer (OEM)" dataDxfId="45"/>
    <tableColumn id="6" xr3:uid="{6E7F9590-5EE1-46FC-8420-DDB5B0AFB65A}" name="SKU # / Item #" dataDxfId="44"/>
    <tableColumn id="7" xr3:uid="{303AABB9-6D95-446A-B5EB-2AF16C049F3A}" name="Item Description" dataDxfId="43"/>
    <tableColumn id="8" xr3:uid="{65EF82B9-10EB-4287-9CB4-BBB0C65817FC}" name="Unit of Measure" dataDxfId="42"/>
    <tableColumn id="9" xr3:uid="{9BD2D324-5AE3-4F7E-A418-0204284A19E0}" name="Quantity in _x000a_Unit of Measure" dataDxfId="41"/>
    <tableColumn id="12" xr3:uid="{D4DD6541-4F7A-41AF-AF11-087E4B668707}" name="OEM MSRP / List Price" dataDxfId="40"/>
    <tableColumn id="13" xr3:uid="{FFFC9C6A-6C5B-4D91-83B6-71BDCC4733A3}" name="Contract Discount" dataDxfId="39"/>
    <tableColumn id="10" xr3:uid="{046D558D-F72B-426F-BD23-6D7556667192}" name="Contract Price" dataDxfId="38" dataCellStyle="Currency">
      <calculatedColumnFormula>Table1121722[[#This Row],[OEM MSRP / List Price]]*(1-Table1121722[[#This Row],[Contract Discount]])</calculatedColumnFormula>
    </tableColumn>
    <tableColumn id="14" xr3:uid="{3E72AE60-C5BA-4210-B675-FB71D69EFDAC}" name="Non-Core Segment ID" dataDxfId="37" dataCellStyle="Currency"/>
    <tableColumn id="11" xr3:uid="{F6EE32B9-649A-4112-B57D-A219EB4BE129}" name="Product Category" dataDxfId="3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F84BC3B-C50B-4FA3-87A6-BCDD0DDEE74E}" name="Table13427131823" displayName="Table13427131823" ref="A31:N46" totalsRowShown="0" headerRowDxfId="35" dataDxfId="33" headerRowBorderDxfId="34" tableBorderDxfId="32">
  <autoFilter ref="A31:N46" xr:uid="{0E152463-8347-4277-A06B-1E8BB9709B94}"/>
  <tableColumns count="14">
    <tableColumn id="1" xr3:uid="{78386317-3ABB-410E-A9D9-8F7C526CEFC2}" name="Contact Line Item # (CLIN) " dataDxfId="31"/>
    <tableColumn id="2" xr3:uid="{C9644F19-198E-4618-BC1C-23EBA82F74B2}" name="Commodity Description" dataDxfId="30"/>
    <tableColumn id="3" xr3:uid="{1640378A-D931-4DED-AD82-7B01BE76B40B}" name="UNSPSC Code_x000a_(Version 11)" dataDxfId="29"/>
    <tableColumn id="4" xr3:uid="{135BA150-0ABF-40B0-9C87-14CCE3F1AD73}" name="Manufacturer Part Number (OEM #)" dataDxfId="28"/>
    <tableColumn id="5" xr3:uid="{7E6E0997-C086-4B7D-AB05-C97A5C94E307}" name="Manufacturer (OEM)" dataDxfId="27"/>
    <tableColumn id="6" xr3:uid="{B50C450C-FC39-4766-9092-117148DE9F36}" name="SKU # / Item #" dataDxfId="26"/>
    <tableColumn id="7" xr3:uid="{EB0C4EB7-D80C-478E-99C9-ECF55764DA33}" name="Item Description" dataDxfId="25"/>
    <tableColumn id="8" xr3:uid="{86819EC2-4866-4164-8141-26D37FD6C28F}" name="Unit of Measure" dataDxfId="24"/>
    <tableColumn id="9" xr3:uid="{480988A7-B933-4158-840E-659E74514ED1}" name="Quantity in _x000a_Unit of Measure" dataDxfId="23"/>
    <tableColumn id="12" xr3:uid="{C3504E13-F9C8-4E16-AAF0-DAB87C2CF7C6}" name="OEM MSRP / List Price" dataDxfId="22"/>
    <tableColumn id="13" xr3:uid="{1ACF0B36-E903-4BCB-B560-B8659E321798}" name="Contract Discount" dataDxfId="21"/>
    <tableColumn id="10" xr3:uid="{036952D6-5469-4706-BBBB-4B9AAF6E1905}" name="Contract Price" dataDxfId="20" dataCellStyle="Currency">
      <calculatedColumnFormula>Table13427131823[[#This Row],[OEM MSRP / List Price]]*(1-Table13427131823[[#This Row],[Contract Discount]])</calculatedColumnFormula>
    </tableColumn>
    <tableColumn id="14" xr3:uid="{1AB088E0-DBA5-42F8-9B3F-E7CD65A755B8}" name="Non-Core Segment ID" dataDxfId="19" dataCellStyle="Currency"/>
    <tableColumn id="11" xr3:uid="{CE6341A6-3D4D-49E2-AFF1-F3533AD6970B}" name="Product Category" dataDxfId="1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5BD3B4C-FDCD-4D25-B9F0-1B32C93D7B40}" name="Table13678" displayName="Table13678" ref="A11:N17" totalsRowShown="0" headerRowDxfId="17" headerRowBorderDxfId="16" tableBorderDxfId="15">
  <autoFilter ref="A11:N17" xr:uid="{75BD3B4C-FDCD-4D25-B9F0-1B32C93D7B40}"/>
  <tableColumns count="14">
    <tableColumn id="1" xr3:uid="{7D7B579D-C435-445D-B92C-5DDFCE61E2E7}" name="Contact Line Item # (CLIN) " dataDxfId="14"/>
    <tableColumn id="2" xr3:uid="{57099988-50B6-43A6-9B94-FE9C0B2DC319}" name="Commodity Description" dataDxfId="13"/>
    <tableColumn id="3" xr3:uid="{ECD1EBC0-5301-43D2-A55E-63C4AF1B39F7}" name="UNSPSC Code_x000a_(Version 11)" dataDxfId="12"/>
    <tableColumn id="4" xr3:uid="{F01D5E0D-3C82-42C4-8623-EAAE93CB65C8}" name="Manufacturer Part Number (OEM #)" dataDxfId="11"/>
    <tableColumn id="5" xr3:uid="{7B272D5F-7753-4A77-8C13-3D987B6398EF}" name="Manufacturer (OEM)" dataDxfId="10"/>
    <tableColumn id="6" xr3:uid="{D9907FA7-EF7F-4714-AD87-A7B1F645D3F1}" name="SKU # / Item #" dataDxfId="9"/>
    <tableColumn id="7" xr3:uid="{437D2B47-E50F-432A-9810-D7B932BA8D6C}" name="Item Description" dataDxfId="8"/>
    <tableColumn id="8" xr3:uid="{E0905BB9-D836-4BC3-A04C-60FD9D029390}" name="Unit of Measure" dataDxfId="7"/>
    <tableColumn id="9" xr3:uid="{27CF835A-13B7-450C-B420-8EAB5A1082D9}" name="Quantity in _x000a_Unit of Measure" dataDxfId="6"/>
    <tableColumn id="12" xr3:uid="{8D1642B7-9E03-4ADD-BE1A-118DBD19A03A}" name="OEM MSRP / List Price" dataDxfId="5"/>
    <tableColumn id="13" xr3:uid="{21E86726-8B88-4D78-B42C-1F4EF41DB777}" name="Contract Discount" dataDxfId="4"/>
    <tableColumn id="10" xr3:uid="{3932753D-002D-45E5-ADB8-CCA0C95698D9}" name="Contract Price" dataDxfId="1" dataCellStyle="Currency">
      <calculatedColumnFormula>Table13678[[#This Row],[OEM MSRP / List Price]]*(1-Table13678[[#This Row],[Contract Discount]])</calculatedColumnFormula>
    </tableColumn>
    <tableColumn id="14" xr3:uid="{5AB2BAA4-A007-4A7F-90F0-4FEABF9E74EE}" name="Non-Core Segment ID" dataDxfId="3" dataCellStyle="Currency"/>
    <tableColumn id="11" xr3:uid="{E161F42A-4120-4285-A24C-38D2A5EC5CD8}" name="Product Category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printerSettings" Target="../printerSettings/printerSettings1.bin"/><Relationship Id="rId7" Type="http://schemas.openxmlformats.org/officeDocument/2006/relationships/table" Target="../tables/table4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printerSettings" Target="../printerSettings/printerSettings3.bin"/><Relationship Id="rId7" Type="http://schemas.openxmlformats.org/officeDocument/2006/relationships/table" Target="../tables/table9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printerSettings" Target="../printerSettings/printerSettings5.bin"/><Relationship Id="rId7" Type="http://schemas.openxmlformats.org/officeDocument/2006/relationships/table" Target="../tables/table14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0.xml"/><Relationship Id="rId3" Type="http://schemas.openxmlformats.org/officeDocument/2006/relationships/printerSettings" Target="../printerSettings/printerSettings7.bin"/><Relationship Id="rId7" Type="http://schemas.openxmlformats.org/officeDocument/2006/relationships/table" Target="../tables/table19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XFA78"/>
  <sheetViews>
    <sheetView topLeftCell="E1" zoomScale="80" zoomScaleNormal="80" workbookViewId="0">
      <selection activeCell="XFD1" sqref="XFD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30" customFormat="1" ht="21" customHeight="1" x14ac:dyDescent="0.25">
      <c r="A1" s="69" t="s">
        <v>12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s="25" customFormat="1" ht="21" customHeight="1" x14ac:dyDescent="0.25">
      <c r="A2" s="70" t="s">
        <v>252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25" customFormat="1" ht="18" x14ac:dyDescent="0.25">
      <c r="A4" s="68" t="s">
        <v>251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4" s="25" customFormat="1" ht="18" x14ac:dyDescent="0.25">
      <c r="A5" s="68" t="s">
        <v>13</v>
      </c>
      <c r="B5" s="68"/>
      <c r="C5" s="68"/>
      <c r="D5" s="68"/>
      <c r="E5" s="68"/>
      <c r="F5" s="68"/>
      <c r="G5" s="68"/>
      <c r="H5" s="71" t="s">
        <v>250</v>
      </c>
      <c r="I5" s="72"/>
      <c r="J5" s="72"/>
      <c r="K5" s="72"/>
      <c r="L5" s="72"/>
      <c r="M5" s="72"/>
      <c r="N5" s="72"/>
    </row>
    <row r="6" spans="1:14" s="25" customFormat="1" ht="20.25" x14ac:dyDescent="0.25">
      <c r="A6" s="67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4" s="54" customFormat="1" ht="23.25" x14ac:dyDescent="0.25">
      <c r="A7" s="73" t="s">
        <v>701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</row>
    <row r="8" spans="1:14" s="34" customFormat="1" ht="65.25" customHeight="1" x14ac:dyDescent="0.2">
      <c r="A8" s="60" t="s">
        <v>7</v>
      </c>
      <c r="B8" s="61" t="s">
        <v>8</v>
      </c>
      <c r="C8" s="61" t="s">
        <v>6</v>
      </c>
      <c r="D8" s="61" t="s">
        <v>4</v>
      </c>
      <c r="E8" s="61" t="s">
        <v>5</v>
      </c>
      <c r="F8" s="61" t="s">
        <v>3</v>
      </c>
      <c r="G8" s="61" t="s">
        <v>0</v>
      </c>
      <c r="H8" s="61" t="s">
        <v>1</v>
      </c>
      <c r="I8" s="61" t="s">
        <v>11</v>
      </c>
      <c r="J8" s="62" t="s">
        <v>21</v>
      </c>
      <c r="K8" s="62" t="s">
        <v>2</v>
      </c>
      <c r="L8" s="62" t="s">
        <v>9</v>
      </c>
      <c r="M8" s="18" t="s">
        <v>24</v>
      </c>
      <c r="N8" s="16" t="s">
        <v>23</v>
      </c>
    </row>
    <row r="9" spans="1:14" s="34" customFormat="1" ht="15" x14ac:dyDescent="0.2">
      <c r="A9" s="1" t="s">
        <v>86</v>
      </c>
      <c r="B9" s="5" t="s">
        <v>271</v>
      </c>
      <c r="C9" s="11">
        <v>43211507</v>
      </c>
      <c r="D9" s="11" t="s">
        <v>272</v>
      </c>
      <c r="E9" s="11" t="s">
        <v>286</v>
      </c>
      <c r="F9" s="11" t="s">
        <v>272</v>
      </c>
      <c r="G9" s="5" t="s">
        <v>489</v>
      </c>
      <c r="H9" s="11" t="s">
        <v>10</v>
      </c>
      <c r="I9" s="11">
        <v>1</v>
      </c>
      <c r="J9" s="14">
        <v>1578</v>
      </c>
      <c r="K9" s="13">
        <v>0.26</v>
      </c>
      <c r="L9" s="12">
        <f>Table1[[#This Row],[OEM MSRP / List Price]]*(1-Table1[[#This Row],[Contract Discount]])</f>
        <v>1167.72</v>
      </c>
      <c r="M9" s="12" t="s">
        <v>568</v>
      </c>
      <c r="N9" s="35" t="s">
        <v>388</v>
      </c>
    </row>
    <row r="10" spans="1:14" s="34" customFormat="1" ht="15" x14ac:dyDescent="0.2">
      <c r="A10" s="1" t="s">
        <v>87</v>
      </c>
      <c r="B10" s="5" t="s">
        <v>271</v>
      </c>
      <c r="C10" s="11">
        <v>43211507</v>
      </c>
      <c r="D10" s="11" t="s">
        <v>273</v>
      </c>
      <c r="E10" s="11" t="s">
        <v>286</v>
      </c>
      <c r="F10" s="11" t="s">
        <v>273</v>
      </c>
      <c r="G10" s="5" t="s">
        <v>483</v>
      </c>
      <c r="H10" s="11" t="s">
        <v>10</v>
      </c>
      <c r="I10" s="11">
        <v>1</v>
      </c>
      <c r="J10" s="14">
        <v>1573</v>
      </c>
      <c r="K10" s="13">
        <v>0.26</v>
      </c>
      <c r="L10" s="12">
        <f>Table1[[#This Row],[OEM MSRP / List Price]]*(1-Table1[[#This Row],[Contract Discount]])</f>
        <v>1164.02</v>
      </c>
      <c r="M10" s="12" t="s">
        <v>568</v>
      </c>
      <c r="N10" s="35" t="s">
        <v>389</v>
      </c>
    </row>
    <row r="11" spans="1:14" s="34" customFormat="1" ht="15" x14ac:dyDescent="0.2">
      <c r="A11" s="1" t="s">
        <v>88</v>
      </c>
      <c r="B11" s="5" t="s">
        <v>271</v>
      </c>
      <c r="C11" s="11">
        <v>43211507</v>
      </c>
      <c r="D11" s="11" t="s">
        <v>274</v>
      </c>
      <c r="E11" s="11" t="s">
        <v>286</v>
      </c>
      <c r="F11" s="11" t="s">
        <v>274</v>
      </c>
      <c r="G11" s="5" t="s">
        <v>484</v>
      </c>
      <c r="H11" s="11" t="s">
        <v>10</v>
      </c>
      <c r="I11" s="11">
        <v>1</v>
      </c>
      <c r="J11" s="14">
        <v>1593</v>
      </c>
      <c r="K11" s="13">
        <v>0.26</v>
      </c>
      <c r="L11" s="12">
        <f>Table1[[#This Row],[OEM MSRP / List Price]]*(1-Table1[[#This Row],[Contract Discount]])</f>
        <v>1178.82</v>
      </c>
      <c r="M11" s="12" t="s">
        <v>568</v>
      </c>
      <c r="N11" s="35" t="s">
        <v>390</v>
      </c>
    </row>
    <row r="12" spans="1:14" s="34" customFormat="1" ht="15" x14ac:dyDescent="0.2">
      <c r="A12" s="1" t="s">
        <v>89</v>
      </c>
      <c r="B12" s="5" t="s">
        <v>271</v>
      </c>
      <c r="C12" s="11">
        <v>43211507</v>
      </c>
      <c r="D12" s="11" t="s">
        <v>275</v>
      </c>
      <c r="E12" s="11" t="s">
        <v>286</v>
      </c>
      <c r="F12" s="11" t="s">
        <v>275</v>
      </c>
      <c r="G12" s="5" t="s">
        <v>490</v>
      </c>
      <c r="H12" s="11" t="s">
        <v>10</v>
      </c>
      <c r="I12" s="11">
        <v>1</v>
      </c>
      <c r="J12" s="14">
        <v>1613</v>
      </c>
      <c r="K12" s="13">
        <v>0.26</v>
      </c>
      <c r="L12" s="12">
        <f>Table1[[#This Row],[OEM MSRP / List Price]]*(1-Table1[[#This Row],[Contract Discount]])</f>
        <v>1193.6199999999999</v>
      </c>
      <c r="M12" s="12" t="s">
        <v>568</v>
      </c>
      <c r="N12" s="35" t="s">
        <v>391</v>
      </c>
    </row>
    <row r="13" spans="1:14" s="34" customFormat="1" ht="15" x14ac:dyDescent="0.2">
      <c r="A13" s="1" t="s">
        <v>90</v>
      </c>
      <c r="B13" s="5" t="s">
        <v>271</v>
      </c>
      <c r="C13" s="11">
        <v>43211507</v>
      </c>
      <c r="D13" s="11" t="s">
        <v>276</v>
      </c>
      <c r="E13" s="11" t="s">
        <v>286</v>
      </c>
      <c r="F13" s="11" t="s">
        <v>276</v>
      </c>
      <c r="G13" s="5" t="s">
        <v>485</v>
      </c>
      <c r="H13" s="11" t="s">
        <v>10</v>
      </c>
      <c r="I13" s="11">
        <v>1</v>
      </c>
      <c r="J13" s="14">
        <v>1743</v>
      </c>
      <c r="K13" s="13">
        <v>0.26</v>
      </c>
      <c r="L13" s="12">
        <f>Table1[[#This Row],[OEM MSRP / List Price]]*(1-Table1[[#This Row],[Contract Discount]])</f>
        <v>1289.82</v>
      </c>
      <c r="M13" s="12" t="s">
        <v>568</v>
      </c>
      <c r="N13" s="35" t="s">
        <v>392</v>
      </c>
    </row>
    <row r="14" spans="1:14" s="34" customFormat="1" ht="15" x14ac:dyDescent="0.2">
      <c r="A14" s="1" t="s">
        <v>91</v>
      </c>
      <c r="B14" s="5" t="s">
        <v>271</v>
      </c>
      <c r="C14" s="11">
        <v>43211507</v>
      </c>
      <c r="D14" s="11" t="s">
        <v>277</v>
      </c>
      <c r="E14" s="11" t="s">
        <v>286</v>
      </c>
      <c r="F14" s="11" t="s">
        <v>277</v>
      </c>
      <c r="G14" s="5" t="s">
        <v>486</v>
      </c>
      <c r="H14" s="11" t="s">
        <v>10</v>
      </c>
      <c r="I14" s="11">
        <v>1</v>
      </c>
      <c r="J14" s="36">
        <v>1768</v>
      </c>
      <c r="K14" s="39">
        <v>0.26</v>
      </c>
      <c r="L14" s="29">
        <f>Table1[[#This Row],[OEM MSRP / List Price]]*(1-Table1[[#This Row],[Contract Discount]])</f>
        <v>1308.32</v>
      </c>
      <c r="M14" s="12" t="s">
        <v>568</v>
      </c>
      <c r="N14" s="35" t="s">
        <v>393</v>
      </c>
    </row>
    <row r="15" spans="1:14" s="34" customFormat="1" ht="30" x14ac:dyDescent="0.2">
      <c r="A15" s="1" t="s">
        <v>92</v>
      </c>
      <c r="B15" s="5" t="s">
        <v>271</v>
      </c>
      <c r="C15" s="11">
        <v>43211507</v>
      </c>
      <c r="D15" s="11" t="s">
        <v>278</v>
      </c>
      <c r="E15" s="11" t="s">
        <v>286</v>
      </c>
      <c r="F15" s="11" t="s">
        <v>278</v>
      </c>
      <c r="G15" s="5" t="s">
        <v>491</v>
      </c>
      <c r="H15" s="11" t="s">
        <v>10</v>
      </c>
      <c r="I15" s="11">
        <v>1</v>
      </c>
      <c r="J15" s="36">
        <v>2083</v>
      </c>
      <c r="K15" s="39">
        <v>0.26</v>
      </c>
      <c r="L15" s="29">
        <f>Table1[[#This Row],[OEM MSRP / List Price]]*(1-Table1[[#This Row],[Contract Discount]])</f>
        <v>1541.42</v>
      </c>
      <c r="M15" s="12" t="s">
        <v>568</v>
      </c>
      <c r="N15" s="35" t="s">
        <v>395</v>
      </c>
    </row>
    <row r="16" spans="1:14" s="34" customFormat="1" ht="30" x14ac:dyDescent="0.2">
      <c r="A16" s="1" t="s">
        <v>93</v>
      </c>
      <c r="B16" s="5" t="s">
        <v>271</v>
      </c>
      <c r="C16" s="11">
        <v>43211507</v>
      </c>
      <c r="D16" s="11" t="s">
        <v>287</v>
      </c>
      <c r="E16" s="11" t="s">
        <v>286</v>
      </c>
      <c r="F16" s="11" t="s">
        <v>287</v>
      </c>
      <c r="G16" s="5" t="s">
        <v>492</v>
      </c>
      <c r="H16" s="11" t="s">
        <v>10</v>
      </c>
      <c r="I16" s="11">
        <v>1</v>
      </c>
      <c r="J16" s="36">
        <v>2253</v>
      </c>
      <c r="K16" s="39">
        <v>0.26</v>
      </c>
      <c r="L16" s="29">
        <f>Table1[[#This Row],[OEM MSRP / List Price]]*(1-Table1[[#This Row],[Contract Discount]])</f>
        <v>1667.22</v>
      </c>
      <c r="M16" s="12" t="s">
        <v>568</v>
      </c>
      <c r="N16" s="35" t="s">
        <v>396</v>
      </c>
    </row>
    <row r="17" spans="1:14" s="34" customFormat="1" ht="30" x14ac:dyDescent="0.2">
      <c r="A17" s="1" t="s">
        <v>94</v>
      </c>
      <c r="B17" s="5" t="s">
        <v>271</v>
      </c>
      <c r="C17" s="11">
        <v>43211507</v>
      </c>
      <c r="D17" s="11" t="s">
        <v>288</v>
      </c>
      <c r="E17" s="11" t="s">
        <v>286</v>
      </c>
      <c r="F17" s="11" t="s">
        <v>288</v>
      </c>
      <c r="G17" s="5" t="s">
        <v>493</v>
      </c>
      <c r="H17" s="11" t="s">
        <v>10</v>
      </c>
      <c r="I17" s="11">
        <v>1</v>
      </c>
      <c r="J17" s="36">
        <v>2028</v>
      </c>
      <c r="K17" s="39">
        <v>0.26</v>
      </c>
      <c r="L17" s="29">
        <f>Table1[[#This Row],[OEM MSRP / List Price]]*(1-Table1[[#This Row],[Contract Discount]])</f>
        <v>1500.72</v>
      </c>
      <c r="M17" s="12" t="s">
        <v>568</v>
      </c>
      <c r="N17" s="35" t="s">
        <v>397</v>
      </c>
    </row>
    <row r="18" spans="1:14" s="34" customFormat="1" ht="30" x14ac:dyDescent="0.2">
      <c r="A18" s="1" t="s">
        <v>95</v>
      </c>
      <c r="B18" s="5" t="s">
        <v>271</v>
      </c>
      <c r="C18" s="11">
        <v>43211507</v>
      </c>
      <c r="D18" s="11" t="s">
        <v>289</v>
      </c>
      <c r="E18" s="11" t="s">
        <v>286</v>
      </c>
      <c r="F18" s="11" t="s">
        <v>289</v>
      </c>
      <c r="G18" s="5" t="s">
        <v>494</v>
      </c>
      <c r="H18" s="11" t="s">
        <v>10</v>
      </c>
      <c r="I18" s="11">
        <v>1</v>
      </c>
      <c r="J18" s="36">
        <v>2028</v>
      </c>
      <c r="K18" s="39">
        <v>0.26</v>
      </c>
      <c r="L18" s="29">
        <f>Table1[[#This Row],[OEM MSRP / List Price]]*(1-Table1[[#This Row],[Contract Discount]])</f>
        <v>1500.72</v>
      </c>
      <c r="M18" s="12" t="s">
        <v>568</v>
      </c>
      <c r="N18" s="35" t="s">
        <v>398</v>
      </c>
    </row>
    <row r="19" spans="1:14" s="34" customFormat="1" ht="30" x14ac:dyDescent="0.2">
      <c r="A19" s="1" t="s">
        <v>96</v>
      </c>
      <c r="B19" s="5" t="s">
        <v>271</v>
      </c>
      <c r="C19" s="11">
        <v>43211507</v>
      </c>
      <c r="D19" s="11" t="s">
        <v>290</v>
      </c>
      <c r="E19" s="11" t="s">
        <v>286</v>
      </c>
      <c r="F19" s="11" t="s">
        <v>290</v>
      </c>
      <c r="G19" s="5" t="s">
        <v>495</v>
      </c>
      <c r="H19" s="11" t="s">
        <v>10</v>
      </c>
      <c r="I19" s="11">
        <v>1</v>
      </c>
      <c r="J19" s="36">
        <v>2028</v>
      </c>
      <c r="K19" s="39">
        <v>0.26</v>
      </c>
      <c r="L19" s="29">
        <f>Table1[[#This Row],[OEM MSRP / List Price]]*(1-Table1[[#This Row],[Contract Discount]])</f>
        <v>1500.72</v>
      </c>
      <c r="M19" s="12" t="s">
        <v>568</v>
      </c>
      <c r="N19" s="35" t="s">
        <v>399</v>
      </c>
    </row>
    <row r="20" spans="1:14" s="34" customFormat="1" ht="30" x14ac:dyDescent="0.2">
      <c r="A20" s="1" t="s">
        <v>279</v>
      </c>
      <c r="B20" s="5" t="s">
        <v>271</v>
      </c>
      <c r="C20" s="11">
        <v>43211507</v>
      </c>
      <c r="D20" s="11" t="s">
        <v>291</v>
      </c>
      <c r="E20" s="11" t="s">
        <v>286</v>
      </c>
      <c r="F20" s="11" t="s">
        <v>291</v>
      </c>
      <c r="G20" s="5" t="s">
        <v>496</v>
      </c>
      <c r="H20" s="11" t="s">
        <v>10</v>
      </c>
      <c r="I20" s="11">
        <v>1</v>
      </c>
      <c r="J20" s="36">
        <v>2198</v>
      </c>
      <c r="K20" s="39">
        <v>0.26</v>
      </c>
      <c r="L20" s="29">
        <f>Table1[[#This Row],[OEM MSRP / List Price]]*(1-Table1[[#This Row],[Contract Discount]])</f>
        <v>1626.52</v>
      </c>
      <c r="M20" s="12" t="s">
        <v>568</v>
      </c>
      <c r="N20" s="35" t="s">
        <v>400</v>
      </c>
    </row>
    <row r="21" spans="1:14" s="34" customFormat="1" ht="15" x14ac:dyDescent="0.2">
      <c r="A21" s="1" t="s">
        <v>280</v>
      </c>
      <c r="B21" s="5" t="s">
        <v>271</v>
      </c>
      <c r="C21" s="11">
        <v>43211507</v>
      </c>
      <c r="D21" s="11" t="s">
        <v>292</v>
      </c>
      <c r="E21" s="11" t="s">
        <v>286</v>
      </c>
      <c r="F21" s="11" t="s">
        <v>292</v>
      </c>
      <c r="G21" s="5" t="s">
        <v>497</v>
      </c>
      <c r="H21" s="11" t="s">
        <v>10</v>
      </c>
      <c r="I21" s="11">
        <v>1</v>
      </c>
      <c r="J21" s="36">
        <v>2088</v>
      </c>
      <c r="K21" s="39">
        <v>0.26</v>
      </c>
      <c r="L21" s="29">
        <f>Table1[[#This Row],[OEM MSRP / List Price]]*(1-Table1[[#This Row],[Contract Discount]])</f>
        <v>1545.12</v>
      </c>
      <c r="M21" s="12" t="s">
        <v>568</v>
      </c>
      <c r="N21" s="35" t="s">
        <v>394</v>
      </c>
    </row>
    <row r="22" spans="1:14" s="34" customFormat="1" ht="15" x14ac:dyDescent="0.2">
      <c r="A22" s="1" t="s">
        <v>281</v>
      </c>
      <c r="B22" s="5" t="s">
        <v>271</v>
      </c>
      <c r="C22" s="11">
        <v>43211507</v>
      </c>
      <c r="D22" s="11" t="s">
        <v>293</v>
      </c>
      <c r="E22" s="11" t="s">
        <v>286</v>
      </c>
      <c r="F22" s="11" t="s">
        <v>293</v>
      </c>
      <c r="G22" s="5" t="s">
        <v>498</v>
      </c>
      <c r="H22" s="11" t="s">
        <v>10</v>
      </c>
      <c r="I22" s="11">
        <v>1</v>
      </c>
      <c r="J22" s="36">
        <v>2258</v>
      </c>
      <c r="K22" s="39">
        <v>0.26</v>
      </c>
      <c r="L22" s="29">
        <f>Table1[[#This Row],[OEM MSRP / List Price]]*(1-Table1[[#This Row],[Contract Discount]])</f>
        <v>1670.92</v>
      </c>
      <c r="M22" s="12" t="s">
        <v>568</v>
      </c>
      <c r="N22" s="35" t="s">
        <v>401</v>
      </c>
    </row>
    <row r="23" spans="1:14" s="34" customFormat="1" ht="15" x14ac:dyDescent="0.2">
      <c r="A23" s="1" t="s">
        <v>282</v>
      </c>
      <c r="B23" s="5" t="s">
        <v>271</v>
      </c>
      <c r="C23" s="11">
        <v>43211507</v>
      </c>
      <c r="D23" s="11" t="s">
        <v>294</v>
      </c>
      <c r="E23" s="11" t="s">
        <v>286</v>
      </c>
      <c r="F23" s="11" t="s">
        <v>294</v>
      </c>
      <c r="G23" s="5" t="s">
        <v>499</v>
      </c>
      <c r="H23" s="11" t="s">
        <v>10</v>
      </c>
      <c r="I23" s="11">
        <v>1</v>
      </c>
      <c r="J23" s="36">
        <v>2208</v>
      </c>
      <c r="K23" s="39">
        <v>0.26</v>
      </c>
      <c r="L23" s="29">
        <f>Table1[[#This Row],[OEM MSRP / List Price]]*(1-Table1[[#This Row],[Contract Discount]])</f>
        <v>1633.92</v>
      </c>
      <c r="M23" s="12" t="s">
        <v>568</v>
      </c>
      <c r="N23" s="35" t="s">
        <v>402</v>
      </c>
    </row>
    <row r="24" spans="1:14" s="34" customFormat="1" ht="15" x14ac:dyDescent="0.2">
      <c r="A24" s="1" t="s">
        <v>283</v>
      </c>
      <c r="B24" s="5" t="s">
        <v>271</v>
      </c>
      <c r="C24" s="11">
        <v>43211507</v>
      </c>
      <c r="D24" s="11" t="s">
        <v>295</v>
      </c>
      <c r="E24" s="11" t="s">
        <v>286</v>
      </c>
      <c r="F24" s="11" t="s">
        <v>295</v>
      </c>
      <c r="G24" s="5" t="s">
        <v>500</v>
      </c>
      <c r="H24" s="11" t="s">
        <v>10</v>
      </c>
      <c r="I24" s="11">
        <v>1</v>
      </c>
      <c r="J24" s="36">
        <v>2378</v>
      </c>
      <c r="K24" s="39">
        <v>0.26</v>
      </c>
      <c r="L24" s="29">
        <f>Table1[[#This Row],[OEM MSRP / List Price]]*(1-Table1[[#This Row],[Contract Discount]])</f>
        <v>1759.72</v>
      </c>
      <c r="M24" s="12" t="s">
        <v>568</v>
      </c>
      <c r="N24" s="35" t="s">
        <v>403</v>
      </c>
    </row>
    <row r="25" spans="1:14" s="34" customFormat="1" ht="15" x14ac:dyDescent="0.2">
      <c r="A25" s="1" t="s">
        <v>284</v>
      </c>
      <c r="B25" s="5" t="s">
        <v>271</v>
      </c>
      <c r="C25" s="11">
        <v>43211507</v>
      </c>
      <c r="D25" s="11" t="s">
        <v>296</v>
      </c>
      <c r="E25" s="11" t="s">
        <v>286</v>
      </c>
      <c r="F25" s="11" t="s">
        <v>296</v>
      </c>
      <c r="G25" s="5" t="s">
        <v>501</v>
      </c>
      <c r="H25" s="11" t="s">
        <v>10</v>
      </c>
      <c r="I25" s="11">
        <v>1</v>
      </c>
      <c r="J25" s="36">
        <v>2278</v>
      </c>
      <c r="K25" s="39">
        <v>0.26</v>
      </c>
      <c r="L25" s="29">
        <f>Table1[[#This Row],[OEM MSRP / List Price]]*(1-Table1[[#This Row],[Contract Discount]])</f>
        <v>1685.72</v>
      </c>
      <c r="M25" s="12" t="s">
        <v>568</v>
      </c>
      <c r="N25" s="35" t="s">
        <v>404</v>
      </c>
    </row>
    <row r="26" spans="1:14" s="34" customFormat="1" ht="15" x14ac:dyDescent="0.2">
      <c r="A26" s="1" t="s">
        <v>285</v>
      </c>
      <c r="B26" s="5" t="s">
        <v>271</v>
      </c>
      <c r="C26" s="11">
        <v>43211507</v>
      </c>
      <c r="D26" s="11" t="s">
        <v>297</v>
      </c>
      <c r="E26" s="11" t="s">
        <v>286</v>
      </c>
      <c r="F26" s="11" t="s">
        <v>297</v>
      </c>
      <c r="G26" s="5" t="s">
        <v>502</v>
      </c>
      <c r="H26" s="11" t="s">
        <v>10</v>
      </c>
      <c r="I26" s="11">
        <v>1</v>
      </c>
      <c r="J26" s="36">
        <v>2448</v>
      </c>
      <c r="K26" s="39">
        <v>0.26</v>
      </c>
      <c r="L26" s="29">
        <f>Table1[[#This Row],[OEM MSRP / List Price]]*(1-Table1[[#This Row],[Contract Discount]])</f>
        <v>1811.52</v>
      </c>
      <c r="M26" s="12" t="s">
        <v>568</v>
      </c>
      <c r="N26" s="35" t="s">
        <v>405</v>
      </c>
    </row>
    <row r="27" spans="1:14" s="37" customFormat="1" ht="20.25" x14ac:dyDescent="0.25">
      <c r="A27" s="65" t="s">
        <v>64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s="34" customFormat="1" ht="65.25" customHeight="1" x14ac:dyDescent="0.2">
      <c r="A28" s="60" t="s">
        <v>7</v>
      </c>
      <c r="B28" s="61" t="s">
        <v>8</v>
      </c>
      <c r="C28" s="61" t="s">
        <v>6</v>
      </c>
      <c r="D28" s="61" t="s">
        <v>4</v>
      </c>
      <c r="E28" s="61" t="s">
        <v>5</v>
      </c>
      <c r="F28" s="61" t="s">
        <v>3</v>
      </c>
      <c r="G28" s="61" t="s">
        <v>0</v>
      </c>
      <c r="H28" s="61" t="s">
        <v>1</v>
      </c>
      <c r="I28" s="61" t="s">
        <v>11</v>
      </c>
      <c r="J28" s="62" t="s">
        <v>21</v>
      </c>
      <c r="K28" s="62" t="s">
        <v>2</v>
      </c>
      <c r="L28" s="62" t="s">
        <v>9</v>
      </c>
      <c r="M28" s="18" t="s">
        <v>24</v>
      </c>
      <c r="N28" s="16" t="s">
        <v>23</v>
      </c>
    </row>
    <row r="29" spans="1:14" s="51" customFormat="1" ht="15" x14ac:dyDescent="0.2">
      <c r="A29" s="47" t="s">
        <v>246</v>
      </c>
      <c r="B29" s="48" t="s">
        <v>298</v>
      </c>
      <c r="C29" s="15">
        <v>43211507</v>
      </c>
      <c r="D29" s="15" t="s">
        <v>299</v>
      </c>
      <c r="E29" s="15" t="s">
        <v>286</v>
      </c>
      <c r="F29" s="15" t="s">
        <v>299</v>
      </c>
      <c r="G29" s="48" t="s">
        <v>300</v>
      </c>
      <c r="H29" s="15" t="s">
        <v>10</v>
      </c>
      <c r="I29" s="15">
        <v>1</v>
      </c>
      <c r="J29" s="49">
        <v>734</v>
      </c>
      <c r="K29" s="50">
        <v>0.11</v>
      </c>
      <c r="L29" s="29">
        <f>Table13[[#This Row],[OEM MSRP / List Price]]*(1-Table13[[#This Row],[Contract Discount]])</f>
        <v>653.26</v>
      </c>
      <c r="M29" s="12" t="s">
        <v>247</v>
      </c>
      <c r="N29" s="15" t="s">
        <v>305</v>
      </c>
    </row>
    <row r="30" spans="1:14" s="51" customFormat="1" ht="15" x14ac:dyDescent="0.2">
      <c r="A30" s="47" t="s">
        <v>248</v>
      </c>
      <c r="B30" s="48" t="s">
        <v>298</v>
      </c>
      <c r="C30" s="15">
        <v>43211507</v>
      </c>
      <c r="D30" s="15" t="s">
        <v>301</v>
      </c>
      <c r="E30" s="15" t="s">
        <v>286</v>
      </c>
      <c r="F30" s="15" t="s">
        <v>301</v>
      </c>
      <c r="G30" s="48" t="s">
        <v>302</v>
      </c>
      <c r="H30" s="15" t="s">
        <v>10</v>
      </c>
      <c r="I30" s="15">
        <v>1</v>
      </c>
      <c r="J30" s="49">
        <v>229</v>
      </c>
      <c r="K30" s="50">
        <v>0.11</v>
      </c>
      <c r="L30" s="29">
        <f>Table13[[#This Row],[OEM MSRP / List Price]]*(1-Table13[[#This Row],[Contract Discount]])</f>
        <v>203.81</v>
      </c>
      <c r="M30" s="12" t="s">
        <v>247</v>
      </c>
      <c r="N30" s="15" t="s">
        <v>306</v>
      </c>
    </row>
    <row r="31" spans="1:14" s="51" customFormat="1" ht="30" x14ac:dyDescent="0.2">
      <c r="A31" s="47" t="s">
        <v>249</v>
      </c>
      <c r="B31" s="48" t="s">
        <v>298</v>
      </c>
      <c r="C31" s="15">
        <v>43211507</v>
      </c>
      <c r="D31" s="15" t="s">
        <v>303</v>
      </c>
      <c r="E31" s="15" t="s">
        <v>286</v>
      </c>
      <c r="F31" s="15" t="s">
        <v>303</v>
      </c>
      <c r="G31" s="48" t="s">
        <v>304</v>
      </c>
      <c r="H31" s="15" t="s">
        <v>10</v>
      </c>
      <c r="I31" s="15">
        <v>1</v>
      </c>
      <c r="J31" s="52">
        <v>504</v>
      </c>
      <c r="K31" s="50">
        <v>0.11</v>
      </c>
      <c r="L31" s="29">
        <f>Table13[[#This Row],[OEM MSRP / List Price]]*(1-Table13[[#This Row],[Contract Discount]])</f>
        <v>448.56</v>
      </c>
      <c r="M31" s="12" t="s">
        <v>247</v>
      </c>
      <c r="N31" s="15" t="s">
        <v>525</v>
      </c>
    </row>
    <row r="32" spans="1:14" s="51" customFormat="1" ht="15" x14ac:dyDescent="0.2">
      <c r="A32" s="47" t="s">
        <v>559</v>
      </c>
      <c r="B32" s="48" t="s">
        <v>522</v>
      </c>
      <c r="C32" s="15">
        <v>43211507</v>
      </c>
      <c r="D32" s="15" t="s">
        <v>523</v>
      </c>
      <c r="E32" s="15" t="s">
        <v>286</v>
      </c>
      <c r="F32" s="15" t="s">
        <v>523</v>
      </c>
      <c r="G32" s="48" t="s">
        <v>524</v>
      </c>
      <c r="H32" s="15" t="s">
        <v>10</v>
      </c>
      <c r="I32" s="15">
        <v>1</v>
      </c>
      <c r="J32" s="52">
        <v>469</v>
      </c>
      <c r="K32" s="50">
        <v>0.11</v>
      </c>
      <c r="L32" s="29">
        <f>Table13[[#This Row],[OEM MSRP / List Price]]*(1-Table13[[#This Row],[Contract Discount]])</f>
        <v>417.41</v>
      </c>
      <c r="M32" s="12" t="s">
        <v>572</v>
      </c>
      <c r="N32" s="15" t="s">
        <v>560</v>
      </c>
    </row>
    <row r="33" spans="1:1023 1032:2045 2054:3067 3076:4089 4098:8191 8200:9213 9222:10235 10244:11257 11266:15359 15368:16381" s="51" customFormat="1" ht="30" x14ac:dyDescent="0.2">
      <c r="A33" s="47" t="s">
        <v>561</v>
      </c>
      <c r="B33" s="48" t="s">
        <v>519</v>
      </c>
      <c r="C33" s="15">
        <v>43211507</v>
      </c>
      <c r="D33" s="15" t="s">
        <v>520</v>
      </c>
      <c r="E33" s="15" t="s">
        <v>286</v>
      </c>
      <c r="F33" s="15" t="s">
        <v>520</v>
      </c>
      <c r="G33" s="48" t="s">
        <v>521</v>
      </c>
      <c r="H33" s="15" t="s">
        <v>10</v>
      </c>
      <c r="I33" s="15">
        <v>1</v>
      </c>
      <c r="J33" s="52">
        <v>834</v>
      </c>
      <c r="K33" s="50">
        <v>0.11</v>
      </c>
      <c r="L33" s="29">
        <f>Table13[[#This Row],[OEM MSRP / List Price]]*(1-Table13[[#This Row],[Contract Discount]])</f>
        <v>742.26</v>
      </c>
      <c r="M33" s="12" t="s">
        <v>573</v>
      </c>
      <c r="N33" s="15" t="s">
        <v>562</v>
      </c>
    </row>
    <row r="34" spans="1:1023 1032:2045 2054:3067 3076:4089 4098:8191 8200:9213 9222:10235 10244:11257 11266:15359 15368:16381" s="51" customFormat="1" ht="15" x14ac:dyDescent="0.2">
      <c r="A34" s="47" t="s">
        <v>563</v>
      </c>
      <c r="B34" s="48" t="s">
        <v>519</v>
      </c>
      <c r="C34" s="15">
        <v>43211507</v>
      </c>
      <c r="D34" s="15" t="s">
        <v>702</v>
      </c>
      <c r="E34" s="15" t="s">
        <v>286</v>
      </c>
      <c r="F34" s="15" t="s">
        <v>702</v>
      </c>
      <c r="G34" s="48" t="s">
        <v>703</v>
      </c>
      <c r="H34" s="15" t="s">
        <v>10</v>
      </c>
      <c r="I34" s="15">
        <v>1</v>
      </c>
      <c r="J34" s="49">
        <v>899</v>
      </c>
      <c r="K34" s="50">
        <v>0.11</v>
      </c>
      <c r="L34" s="29">
        <f>Table13[[#This Row],[OEM MSRP / List Price]]*(1-Table13[[#This Row],[Contract Discount]])</f>
        <v>800.11</v>
      </c>
      <c r="M34" s="12" t="s">
        <v>573</v>
      </c>
      <c r="N34" s="15" t="s">
        <v>704</v>
      </c>
    </row>
    <row r="35" spans="1:1023 1032:2045 2054:3067 3076:4089 4098:8191 8200:9213 9222:10235 10244:11257 11266:15359 15368:16381" s="10" customFormat="1" ht="20.25" x14ac:dyDescent="0.25">
      <c r="A35" s="66" t="s">
        <v>62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36" spans="1:1023 1032:2045 2054:3067 3076:4089 4098:8191 8200:9213 9222:10235 10244:11257 11266:15359 15368:16381" s="61" customFormat="1" ht="65.25" customHeight="1" x14ac:dyDescent="0.2">
      <c r="A36" s="60" t="s">
        <v>7</v>
      </c>
      <c r="B36" s="61" t="s">
        <v>8</v>
      </c>
      <c r="C36" s="61" t="s">
        <v>6</v>
      </c>
      <c r="D36" s="61" t="s">
        <v>4</v>
      </c>
      <c r="E36" s="61" t="s">
        <v>5</v>
      </c>
      <c r="F36" s="61" t="s">
        <v>3</v>
      </c>
      <c r="G36" s="61" t="s">
        <v>0</v>
      </c>
      <c r="H36" s="61" t="s">
        <v>1</v>
      </c>
      <c r="I36" s="61" t="s">
        <v>11</v>
      </c>
      <c r="J36" s="62" t="s">
        <v>21</v>
      </c>
      <c r="K36" s="62" t="s">
        <v>2</v>
      </c>
      <c r="L36" s="62" t="s">
        <v>9</v>
      </c>
      <c r="M36" s="18" t="s">
        <v>24</v>
      </c>
      <c r="N36" s="16" t="s">
        <v>23</v>
      </c>
      <c r="O36" s="60"/>
      <c r="X36" s="62"/>
      <c r="Y36" s="62"/>
      <c r="Z36" s="62"/>
      <c r="AA36" s="18"/>
      <c r="AB36" s="16"/>
      <c r="AC36" s="60"/>
      <c r="AL36" s="62"/>
      <c r="AM36" s="62"/>
      <c r="AN36" s="62"/>
      <c r="AO36" s="18"/>
      <c r="AP36" s="16"/>
      <c r="AQ36" s="60"/>
      <c r="AZ36" s="62"/>
      <c r="BA36" s="62"/>
      <c r="BB36" s="62"/>
      <c r="BC36" s="18"/>
      <c r="BD36" s="16"/>
      <c r="BE36" s="60"/>
      <c r="BN36" s="62"/>
      <c r="BO36" s="62"/>
      <c r="BP36" s="62"/>
      <c r="BQ36" s="18"/>
      <c r="BR36" s="16"/>
      <c r="BS36" s="60"/>
      <c r="CB36" s="62"/>
      <c r="CC36" s="62"/>
      <c r="CD36" s="62"/>
      <c r="CE36" s="18"/>
      <c r="CF36" s="16"/>
      <c r="CG36" s="60"/>
      <c r="CP36" s="62"/>
      <c r="CQ36" s="62"/>
      <c r="CR36" s="62"/>
      <c r="CS36" s="18"/>
      <c r="CT36" s="16"/>
      <c r="CU36" s="60"/>
      <c r="DD36" s="62"/>
      <c r="DE36" s="62"/>
      <c r="DF36" s="62"/>
      <c r="DG36" s="18"/>
      <c r="DH36" s="16"/>
      <c r="DI36" s="60"/>
      <c r="DR36" s="62"/>
      <c r="DS36" s="62"/>
      <c r="DT36" s="62"/>
      <c r="DU36" s="18"/>
      <c r="DV36" s="16"/>
      <c r="DW36" s="60"/>
      <c r="EF36" s="62"/>
      <c r="EG36" s="62"/>
      <c r="EH36" s="62"/>
      <c r="EI36" s="18"/>
      <c r="EJ36" s="16"/>
      <c r="EK36" s="60"/>
      <c r="ET36" s="62"/>
      <c r="EU36" s="62"/>
      <c r="EV36" s="62"/>
      <c r="EW36" s="18"/>
      <c r="EX36" s="16"/>
      <c r="EY36" s="60"/>
      <c r="FH36" s="62"/>
      <c r="FI36" s="62"/>
      <c r="FJ36" s="62"/>
      <c r="FK36" s="18"/>
      <c r="FL36" s="16"/>
      <c r="FM36" s="60"/>
      <c r="FV36" s="62"/>
      <c r="FW36" s="62"/>
      <c r="FX36" s="62"/>
      <c r="FY36" s="18"/>
      <c r="FZ36" s="16"/>
      <c r="GA36" s="60"/>
      <c r="GJ36" s="62"/>
      <c r="GK36" s="62"/>
      <c r="GL36" s="62"/>
      <c r="GM36" s="18"/>
      <c r="GN36" s="16"/>
      <c r="GO36" s="60"/>
      <c r="GX36" s="62"/>
      <c r="GY36" s="62"/>
      <c r="GZ36" s="62"/>
      <c r="HA36" s="18"/>
      <c r="HB36" s="16"/>
      <c r="HC36" s="60"/>
      <c r="HL36" s="62"/>
      <c r="HM36" s="62"/>
      <c r="HN36" s="62"/>
      <c r="HO36" s="18"/>
      <c r="HP36" s="16"/>
      <c r="HQ36" s="60"/>
      <c r="HZ36" s="62"/>
      <c r="IA36" s="62"/>
      <c r="IB36" s="62"/>
      <c r="IC36" s="18"/>
      <c r="ID36" s="16"/>
      <c r="IE36" s="60"/>
      <c r="IN36" s="62"/>
      <c r="IO36" s="62"/>
      <c r="IP36" s="62"/>
      <c r="IQ36" s="18"/>
      <c r="IR36" s="16"/>
      <c r="IS36" s="60"/>
      <c r="JB36" s="62"/>
      <c r="JC36" s="62"/>
      <c r="JD36" s="62"/>
      <c r="JE36" s="18"/>
      <c r="JF36" s="16"/>
      <c r="JG36" s="60"/>
      <c r="JP36" s="62"/>
      <c r="JQ36" s="62"/>
      <c r="JR36" s="62"/>
      <c r="JS36" s="18"/>
      <c r="JT36" s="16"/>
      <c r="JU36" s="60"/>
      <c r="KD36" s="62"/>
      <c r="KE36" s="62"/>
      <c r="KF36" s="62"/>
      <c r="KG36" s="18"/>
      <c r="KH36" s="16"/>
      <c r="KI36" s="60"/>
      <c r="KR36" s="62"/>
      <c r="KS36" s="62"/>
      <c r="KT36" s="62"/>
      <c r="KU36" s="18"/>
      <c r="KV36" s="16"/>
      <c r="KW36" s="60"/>
      <c r="LF36" s="62"/>
      <c r="LG36" s="62"/>
      <c r="LH36" s="62"/>
      <c r="LI36" s="18"/>
      <c r="LJ36" s="16"/>
      <c r="LK36" s="60"/>
      <c r="LT36" s="62"/>
      <c r="LU36" s="62"/>
      <c r="LV36" s="62"/>
      <c r="LW36" s="18"/>
      <c r="LX36" s="16"/>
      <c r="LY36" s="60"/>
      <c r="MH36" s="62"/>
      <c r="MI36" s="62"/>
      <c r="MJ36" s="62"/>
      <c r="MK36" s="18"/>
      <c r="ML36" s="16"/>
      <c r="MM36" s="60"/>
      <c r="MV36" s="62"/>
      <c r="MW36" s="62"/>
      <c r="MX36" s="62"/>
      <c r="MY36" s="18"/>
      <c r="MZ36" s="16"/>
      <c r="NA36" s="60"/>
      <c r="NJ36" s="62"/>
      <c r="NK36" s="62"/>
      <c r="NL36" s="62"/>
      <c r="NM36" s="18"/>
      <c r="NN36" s="16"/>
      <c r="NO36" s="60"/>
      <c r="NX36" s="62"/>
      <c r="NY36" s="62"/>
      <c r="NZ36" s="62"/>
      <c r="OA36" s="18"/>
      <c r="OB36" s="16"/>
      <c r="OC36" s="60"/>
      <c r="OL36" s="62"/>
      <c r="OM36" s="62"/>
      <c r="ON36" s="62"/>
      <c r="OO36" s="18"/>
      <c r="OP36" s="16"/>
      <c r="OQ36" s="60"/>
      <c r="OZ36" s="62"/>
      <c r="PA36" s="62"/>
      <c r="PB36" s="62"/>
      <c r="PC36" s="18"/>
      <c r="PD36" s="16"/>
      <c r="PE36" s="60"/>
      <c r="PN36" s="62"/>
      <c r="PO36" s="62"/>
      <c r="PP36" s="62"/>
      <c r="PQ36" s="18"/>
      <c r="PR36" s="16"/>
      <c r="PS36" s="60"/>
      <c r="QB36" s="62"/>
      <c r="QC36" s="62"/>
      <c r="QD36" s="62"/>
      <c r="QE36" s="18"/>
      <c r="QF36" s="16"/>
      <c r="QG36" s="60"/>
      <c r="QP36" s="62"/>
      <c r="QQ36" s="62"/>
      <c r="QR36" s="62"/>
      <c r="QS36" s="18"/>
      <c r="QT36" s="16"/>
      <c r="QU36" s="60"/>
      <c r="RD36" s="62"/>
      <c r="RE36" s="62"/>
      <c r="RF36" s="62"/>
      <c r="RG36" s="18"/>
      <c r="RH36" s="16"/>
      <c r="RI36" s="60"/>
      <c r="RR36" s="62"/>
      <c r="RS36" s="62"/>
      <c r="RT36" s="62"/>
      <c r="RU36" s="18"/>
      <c r="RV36" s="16"/>
      <c r="RW36" s="60"/>
      <c r="SF36" s="62"/>
      <c r="SG36" s="62"/>
      <c r="SH36" s="62"/>
      <c r="SI36" s="18"/>
      <c r="SJ36" s="16"/>
      <c r="SK36" s="60"/>
      <c r="ST36" s="62"/>
      <c r="SU36" s="62"/>
      <c r="SV36" s="62"/>
      <c r="SW36" s="18"/>
      <c r="SX36" s="16"/>
      <c r="SY36" s="60"/>
      <c r="TH36" s="62"/>
      <c r="TI36" s="62"/>
      <c r="TJ36" s="62"/>
      <c r="TK36" s="18"/>
      <c r="TL36" s="16"/>
      <c r="TM36" s="60"/>
      <c r="TV36" s="62"/>
      <c r="TW36" s="62"/>
      <c r="TX36" s="62"/>
      <c r="TY36" s="18"/>
      <c r="TZ36" s="16"/>
      <c r="UA36" s="60"/>
      <c r="UJ36" s="62"/>
      <c r="UK36" s="62"/>
      <c r="UL36" s="62"/>
      <c r="UM36" s="18"/>
      <c r="UN36" s="16"/>
      <c r="UO36" s="60"/>
      <c r="UX36" s="62"/>
      <c r="UY36" s="62"/>
      <c r="UZ36" s="62"/>
      <c r="VA36" s="18"/>
      <c r="VB36" s="16"/>
      <c r="VC36" s="60"/>
      <c r="VL36" s="62"/>
      <c r="VM36" s="62"/>
      <c r="VN36" s="62"/>
      <c r="VO36" s="18"/>
      <c r="VP36" s="16"/>
      <c r="VQ36" s="60"/>
      <c r="VZ36" s="62"/>
      <c r="WA36" s="62"/>
      <c r="WB36" s="62"/>
      <c r="WC36" s="18"/>
      <c r="WD36" s="16"/>
      <c r="WE36" s="60"/>
      <c r="WN36" s="62"/>
      <c r="WO36" s="62"/>
      <c r="WP36" s="62"/>
      <c r="WQ36" s="18"/>
      <c r="WR36" s="16"/>
      <c r="WS36" s="60"/>
      <c r="XB36" s="62"/>
      <c r="XC36" s="62"/>
      <c r="XD36" s="62"/>
      <c r="XE36" s="18"/>
      <c r="XF36" s="16"/>
      <c r="XG36" s="60"/>
      <c r="XP36" s="62"/>
      <c r="XQ36" s="62"/>
      <c r="XR36" s="62"/>
      <c r="XS36" s="18"/>
      <c r="XT36" s="16"/>
      <c r="XU36" s="60"/>
      <c r="YD36" s="62"/>
      <c r="YE36" s="62"/>
      <c r="YF36" s="62"/>
      <c r="YG36" s="18"/>
      <c r="YH36" s="16"/>
      <c r="YI36" s="60"/>
      <c r="YR36" s="62"/>
      <c r="YS36" s="62"/>
      <c r="YT36" s="62"/>
      <c r="YU36" s="18"/>
      <c r="YV36" s="16"/>
      <c r="YW36" s="60"/>
      <c r="ZF36" s="62"/>
      <c r="ZG36" s="62"/>
      <c r="ZH36" s="62"/>
      <c r="ZI36" s="18"/>
      <c r="ZJ36" s="16"/>
      <c r="ZK36" s="60"/>
      <c r="ZT36" s="62"/>
      <c r="ZU36" s="62"/>
      <c r="ZV36" s="62"/>
      <c r="ZW36" s="18"/>
      <c r="ZX36" s="16"/>
      <c r="ZY36" s="60"/>
      <c r="AAH36" s="62"/>
      <c r="AAI36" s="62"/>
      <c r="AAJ36" s="62"/>
      <c r="AAK36" s="18"/>
      <c r="AAL36" s="16"/>
      <c r="AAM36" s="60"/>
      <c r="AAV36" s="62"/>
      <c r="AAW36" s="62"/>
      <c r="AAX36" s="62"/>
      <c r="AAY36" s="18"/>
      <c r="AAZ36" s="16"/>
      <c r="ABA36" s="60"/>
      <c r="ABJ36" s="62"/>
      <c r="ABK36" s="62"/>
      <c r="ABL36" s="62"/>
      <c r="ABM36" s="18"/>
      <c r="ABN36" s="16"/>
      <c r="ABO36" s="60"/>
      <c r="ABX36" s="62"/>
      <c r="ABY36" s="62"/>
      <c r="ABZ36" s="62"/>
      <c r="ACA36" s="18"/>
      <c r="ACB36" s="16"/>
      <c r="ACC36" s="60"/>
      <c r="ACL36" s="62"/>
      <c r="ACM36" s="62"/>
      <c r="ACN36" s="62"/>
      <c r="ACO36" s="18"/>
      <c r="ACP36" s="16"/>
      <c r="ACQ36" s="60"/>
      <c r="ACZ36" s="62"/>
      <c r="ADA36" s="62"/>
      <c r="ADB36" s="62"/>
      <c r="ADC36" s="18"/>
      <c r="ADD36" s="16"/>
      <c r="ADE36" s="60"/>
      <c r="ADN36" s="62"/>
      <c r="ADO36" s="62"/>
      <c r="ADP36" s="62"/>
      <c r="ADQ36" s="18"/>
      <c r="ADR36" s="16"/>
      <c r="ADS36" s="60"/>
      <c r="AEB36" s="62"/>
      <c r="AEC36" s="62"/>
      <c r="AED36" s="62"/>
      <c r="AEE36" s="18"/>
      <c r="AEF36" s="16"/>
      <c r="AEG36" s="60"/>
      <c r="AEP36" s="62"/>
      <c r="AEQ36" s="62"/>
      <c r="AER36" s="62"/>
      <c r="AES36" s="18"/>
      <c r="AET36" s="16"/>
      <c r="AEU36" s="60"/>
      <c r="AFD36" s="62"/>
      <c r="AFE36" s="62"/>
      <c r="AFF36" s="62"/>
      <c r="AFG36" s="18"/>
      <c r="AFH36" s="16"/>
      <c r="AFI36" s="60"/>
      <c r="AFR36" s="62"/>
      <c r="AFS36" s="62"/>
      <c r="AFT36" s="62"/>
      <c r="AFU36" s="18"/>
      <c r="AFV36" s="16"/>
      <c r="AFW36" s="60"/>
      <c r="AGF36" s="62"/>
      <c r="AGG36" s="62"/>
      <c r="AGH36" s="62"/>
      <c r="AGI36" s="18"/>
      <c r="AGJ36" s="16"/>
      <c r="AGK36" s="60"/>
      <c r="AGT36" s="62"/>
      <c r="AGU36" s="62"/>
      <c r="AGV36" s="62"/>
      <c r="AGW36" s="18"/>
      <c r="AGX36" s="16"/>
      <c r="AGY36" s="60"/>
      <c r="AHH36" s="62"/>
      <c r="AHI36" s="62"/>
      <c r="AHJ36" s="62"/>
      <c r="AHK36" s="18"/>
      <c r="AHL36" s="16"/>
      <c r="AHM36" s="60"/>
      <c r="AHV36" s="62"/>
      <c r="AHW36" s="62"/>
      <c r="AHX36" s="62"/>
      <c r="AHY36" s="18"/>
      <c r="AHZ36" s="16"/>
      <c r="AIA36" s="60"/>
      <c r="AIJ36" s="62"/>
      <c r="AIK36" s="62"/>
      <c r="AIL36" s="62"/>
      <c r="AIM36" s="18"/>
      <c r="AIN36" s="16"/>
      <c r="AIO36" s="60"/>
      <c r="AIX36" s="62"/>
      <c r="AIY36" s="62"/>
      <c r="AIZ36" s="62"/>
      <c r="AJA36" s="18"/>
      <c r="AJB36" s="16"/>
      <c r="AJC36" s="60"/>
      <c r="AJL36" s="62"/>
      <c r="AJM36" s="62"/>
      <c r="AJN36" s="62"/>
      <c r="AJO36" s="18"/>
      <c r="AJP36" s="16"/>
      <c r="AJQ36" s="60"/>
      <c r="AJZ36" s="62"/>
      <c r="AKA36" s="62"/>
      <c r="AKB36" s="62"/>
      <c r="AKC36" s="18"/>
      <c r="AKD36" s="16"/>
      <c r="AKE36" s="60"/>
      <c r="AKN36" s="62"/>
      <c r="AKO36" s="62"/>
      <c r="AKP36" s="62"/>
      <c r="AKQ36" s="18"/>
      <c r="AKR36" s="16"/>
      <c r="AKS36" s="60"/>
      <c r="ALB36" s="62"/>
      <c r="ALC36" s="62"/>
      <c r="ALD36" s="62"/>
      <c r="ALE36" s="18"/>
      <c r="ALF36" s="16"/>
      <c r="ALG36" s="60"/>
      <c r="ALP36" s="62"/>
      <c r="ALQ36" s="62"/>
      <c r="ALR36" s="62"/>
      <c r="ALS36" s="18"/>
      <c r="ALT36" s="16"/>
      <c r="ALU36" s="60"/>
      <c r="AMD36" s="62"/>
      <c r="AME36" s="62"/>
      <c r="AMF36" s="62"/>
      <c r="AMG36" s="18"/>
      <c r="AMH36" s="16"/>
      <c r="AMI36" s="60"/>
      <c r="AMR36" s="62"/>
      <c r="AMS36" s="62"/>
      <c r="AMT36" s="62"/>
      <c r="AMU36" s="18"/>
      <c r="AMV36" s="16"/>
      <c r="AMW36" s="60"/>
      <c r="ANF36" s="62"/>
      <c r="ANG36" s="62"/>
      <c r="ANH36" s="62"/>
      <c r="ANI36" s="18"/>
      <c r="ANJ36" s="16"/>
      <c r="ANK36" s="60"/>
      <c r="ANT36" s="62"/>
      <c r="ANU36" s="62"/>
      <c r="ANV36" s="62"/>
      <c r="ANW36" s="18"/>
      <c r="ANX36" s="16"/>
      <c r="ANY36" s="60"/>
      <c r="AOH36" s="62"/>
      <c r="AOI36" s="62"/>
      <c r="AOJ36" s="62"/>
      <c r="AOK36" s="18"/>
      <c r="AOL36" s="16"/>
      <c r="AOM36" s="60"/>
      <c r="AOV36" s="62"/>
      <c r="AOW36" s="62"/>
      <c r="AOX36" s="62"/>
      <c r="AOY36" s="18"/>
      <c r="AOZ36" s="16"/>
      <c r="APA36" s="60"/>
      <c r="APJ36" s="62"/>
      <c r="APK36" s="62"/>
      <c r="APL36" s="62"/>
      <c r="APM36" s="18"/>
      <c r="APN36" s="16"/>
      <c r="APO36" s="60"/>
      <c r="APX36" s="62"/>
      <c r="APY36" s="62"/>
      <c r="APZ36" s="62"/>
      <c r="AQA36" s="18"/>
      <c r="AQB36" s="16"/>
      <c r="AQC36" s="60"/>
      <c r="AQL36" s="62"/>
      <c r="AQM36" s="62"/>
      <c r="AQN36" s="62"/>
      <c r="AQO36" s="18"/>
      <c r="AQP36" s="16"/>
      <c r="AQQ36" s="60"/>
      <c r="AQZ36" s="62"/>
      <c r="ARA36" s="62"/>
      <c r="ARB36" s="62"/>
      <c r="ARC36" s="18"/>
      <c r="ARD36" s="16"/>
      <c r="ARE36" s="60"/>
      <c r="ARN36" s="62"/>
      <c r="ARO36" s="62"/>
      <c r="ARP36" s="62"/>
      <c r="ARQ36" s="18"/>
      <c r="ARR36" s="16"/>
      <c r="ARS36" s="60"/>
      <c r="ASB36" s="62"/>
      <c r="ASC36" s="62"/>
      <c r="ASD36" s="62"/>
      <c r="ASE36" s="18"/>
      <c r="ASF36" s="16"/>
      <c r="ASG36" s="60"/>
      <c r="ASP36" s="62"/>
      <c r="ASQ36" s="62"/>
      <c r="ASR36" s="62"/>
      <c r="ASS36" s="18"/>
      <c r="AST36" s="16"/>
      <c r="ASU36" s="60"/>
      <c r="ATD36" s="62"/>
      <c r="ATE36" s="62"/>
      <c r="ATF36" s="62"/>
      <c r="ATG36" s="18"/>
      <c r="ATH36" s="16"/>
      <c r="ATI36" s="60"/>
      <c r="ATR36" s="62"/>
      <c r="ATS36" s="62"/>
      <c r="ATT36" s="62"/>
      <c r="ATU36" s="18"/>
      <c r="ATV36" s="16"/>
      <c r="ATW36" s="60"/>
      <c r="AUF36" s="62"/>
      <c r="AUG36" s="62"/>
      <c r="AUH36" s="62"/>
      <c r="AUI36" s="18"/>
      <c r="AUJ36" s="16"/>
      <c r="AUK36" s="60"/>
      <c r="AUT36" s="62"/>
      <c r="AUU36" s="62"/>
      <c r="AUV36" s="62"/>
      <c r="AUW36" s="18"/>
      <c r="AUX36" s="16"/>
      <c r="AUY36" s="60"/>
      <c r="AVH36" s="62"/>
      <c r="AVI36" s="62"/>
      <c r="AVJ36" s="62"/>
      <c r="AVK36" s="18"/>
      <c r="AVL36" s="16"/>
      <c r="AVM36" s="60"/>
      <c r="AVV36" s="62"/>
      <c r="AVW36" s="62"/>
      <c r="AVX36" s="62"/>
      <c r="AVY36" s="18"/>
      <c r="AVZ36" s="16"/>
      <c r="AWA36" s="60"/>
      <c r="AWJ36" s="62"/>
      <c r="AWK36" s="62"/>
      <c r="AWL36" s="62"/>
      <c r="AWM36" s="18"/>
      <c r="AWN36" s="16"/>
      <c r="AWO36" s="60"/>
      <c r="AWX36" s="62"/>
      <c r="AWY36" s="62"/>
      <c r="AWZ36" s="62"/>
      <c r="AXA36" s="18"/>
      <c r="AXB36" s="16"/>
      <c r="AXC36" s="60"/>
      <c r="AXL36" s="62"/>
      <c r="AXM36" s="62"/>
      <c r="AXN36" s="62"/>
      <c r="AXO36" s="18"/>
      <c r="AXP36" s="16"/>
      <c r="AXQ36" s="60"/>
      <c r="AXZ36" s="62"/>
      <c r="AYA36" s="62"/>
      <c r="AYB36" s="62"/>
      <c r="AYC36" s="18"/>
      <c r="AYD36" s="16"/>
      <c r="AYE36" s="60"/>
      <c r="AYN36" s="62"/>
      <c r="AYO36" s="62"/>
      <c r="AYP36" s="62"/>
      <c r="AYQ36" s="18"/>
      <c r="AYR36" s="16"/>
      <c r="AYS36" s="60"/>
      <c r="AZB36" s="62"/>
      <c r="AZC36" s="62"/>
      <c r="AZD36" s="62"/>
      <c r="AZE36" s="18"/>
      <c r="AZF36" s="16"/>
      <c r="AZG36" s="60"/>
      <c r="AZP36" s="62"/>
      <c r="AZQ36" s="62"/>
      <c r="AZR36" s="62"/>
      <c r="AZS36" s="18"/>
      <c r="AZT36" s="16"/>
      <c r="AZU36" s="60"/>
      <c r="BAD36" s="62"/>
      <c r="BAE36" s="62"/>
      <c r="BAF36" s="62"/>
      <c r="BAG36" s="18"/>
      <c r="BAH36" s="16"/>
      <c r="BAI36" s="60"/>
      <c r="BAR36" s="62"/>
      <c r="BAS36" s="62"/>
      <c r="BAT36" s="62"/>
      <c r="BAU36" s="18"/>
      <c r="BAV36" s="16"/>
      <c r="BAW36" s="60"/>
      <c r="BBF36" s="62"/>
      <c r="BBG36" s="62"/>
      <c r="BBH36" s="62"/>
      <c r="BBI36" s="18"/>
      <c r="BBJ36" s="16"/>
      <c r="BBK36" s="60"/>
      <c r="BBT36" s="62"/>
      <c r="BBU36" s="62"/>
      <c r="BBV36" s="62"/>
      <c r="BBW36" s="18"/>
      <c r="BBX36" s="16"/>
      <c r="BBY36" s="60"/>
      <c r="BCH36" s="62"/>
      <c r="BCI36" s="62"/>
      <c r="BCJ36" s="62"/>
      <c r="BCK36" s="18"/>
      <c r="BCL36" s="16"/>
      <c r="BCM36" s="60"/>
      <c r="BCV36" s="62"/>
      <c r="BCW36" s="62"/>
      <c r="BCX36" s="62"/>
      <c r="BCY36" s="18"/>
      <c r="BCZ36" s="16"/>
      <c r="BDA36" s="60"/>
      <c r="BDJ36" s="62"/>
      <c r="BDK36" s="62"/>
      <c r="BDL36" s="62"/>
      <c r="BDM36" s="18"/>
      <c r="BDN36" s="16"/>
      <c r="BDO36" s="60"/>
      <c r="BDX36" s="62"/>
      <c r="BDY36" s="62"/>
      <c r="BDZ36" s="62"/>
      <c r="BEA36" s="18"/>
      <c r="BEB36" s="16"/>
      <c r="BEC36" s="60"/>
      <c r="BEL36" s="62"/>
      <c r="BEM36" s="62"/>
      <c r="BEN36" s="62"/>
      <c r="BEO36" s="18"/>
      <c r="BEP36" s="16"/>
      <c r="BEQ36" s="60"/>
      <c r="BEZ36" s="62"/>
      <c r="BFA36" s="62"/>
      <c r="BFB36" s="62"/>
      <c r="BFC36" s="18"/>
      <c r="BFD36" s="16"/>
      <c r="BFE36" s="60"/>
      <c r="BFN36" s="62"/>
      <c r="BFO36" s="62"/>
      <c r="BFP36" s="62"/>
      <c r="BFQ36" s="18"/>
      <c r="BFR36" s="16"/>
      <c r="BFS36" s="60"/>
      <c r="BGB36" s="62"/>
      <c r="BGC36" s="62"/>
      <c r="BGD36" s="62"/>
      <c r="BGE36" s="18"/>
      <c r="BGF36" s="16"/>
      <c r="BGG36" s="60"/>
      <c r="BGP36" s="62"/>
      <c r="BGQ36" s="62"/>
      <c r="BGR36" s="62"/>
      <c r="BGS36" s="18"/>
      <c r="BGT36" s="16"/>
      <c r="BGU36" s="60"/>
      <c r="BHD36" s="62"/>
      <c r="BHE36" s="62"/>
      <c r="BHF36" s="62"/>
      <c r="BHG36" s="18"/>
      <c r="BHH36" s="16"/>
      <c r="BHI36" s="60"/>
      <c r="BHR36" s="62"/>
      <c r="BHS36" s="62"/>
      <c r="BHT36" s="62"/>
      <c r="BHU36" s="18"/>
      <c r="BHV36" s="16"/>
      <c r="BHW36" s="60"/>
      <c r="BIF36" s="62"/>
      <c r="BIG36" s="62"/>
      <c r="BIH36" s="62"/>
      <c r="BII36" s="18"/>
      <c r="BIJ36" s="16"/>
      <c r="BIK36" s="60"/>
      <c r="BIT36" s="62"/>
      <c r="BIU36" s="62"/>
      <c r="BIV36" s="62"/>
      <c r="BIW36" s="18"/>
      <c r="BIX36" s="16"/>
      <c r="BIY36" s="60"/>
      <c r="BJH36" s="62"/>
      <c r="BJI36" s="62"/>
      <c r="BJJ36" s="62"/>
      <c r="BJK36" s="18"/>
      <c r="BJL36" s="16"/>
      <c r="BJM36" s="60"/>
      <c r="BJV36" s="62"/>
      <c r="BJW36" s="62"/>
      <c r="BJX36" s="62"/>
      <c r="BJY36" s="18"/>
      <c r="BJZ36" s="16"/>
      <c r="BKA36" s="60"/>
      <c r="BKJ36" s="62"/>
      <c r="BKK36" s="62"/>
      <c r="BKL36" s="62"/>
      <c r="BKM36" s="18"/>
      <c r="BKN36" s="16"/>
      <c r="BKO36" s="60"/>
      <c r="BKX36" s="62"/>
      <c r="BKY36" s="62"/>
      <c r="BKZ36" s="62"/>
      <c r="BLA36" s="18"/>
      <c r="BLB36" s="16"/>
      <c r="BLC36" s="60"/>
      <c r="BLL36" s="62"/>
      <c r="BLM36" s="62"/>
      <c r="BLN36" s="62"/>
      <c r="BLO36" s="18"/>
      <c r="BLP36" s="16"/>
      <c r="BLQ36" s="60"/>
      <c r="BLZ36" s="62"/>
      <c r="BMA36" s="62"/>
      <c r="BMB36" s="62"/>
      <c r="BMC36" s="18"/>
      <c r="BMD36" s="16"/>
      <c r="BME36" s="60"/>
      <c r="BMN36" s="62"/>
      <c r="BMO36" s="62"/>
      <c r="BMP36" s="62"/>
      <c r="BMQ36" s="18"/>
      <c r="BMR36" s="16"/>
      <c r="BMS36" s="60"/>
      <c r="BNB36" s="62"/>
      <c r="BNC36" s="62"/>
      <c r="BND36" s="62"/>
      <c r="BNE36" s="18"/>
      <c r="BNF36" s="16"/>
      <c r="BNG36" s="60"/>
      <c r="BNP36" s="62"/>
      <c r="BNQ36" s="62"/>
      <c r="BNR36" s="62"/>
      <c r="BNS36" s="18"/>
      <c r="BNT36" s="16"/>
      <c r="BNU36" s="60"/>
      <c r="BOD36" s="62"/>
      <c r="BOE36" s="62"/>
      <c r="BOF36" s="62"/>
      <c r="BOG36" s="18"/>
      <c r="BOH36" s="16"/>
      <c r="BOI36" s="60"/>
      <c r="BOR36" s="62"/>
      <c r="BOS36" s="62"/>
      <c r="BOT36" s="62"/>
      <c r="BOU36" s="18"/>
      <c r="BOV36" s="16"/>
      <c r="BOW36" s="60"/>
      <c r="BPF36" s="62"/>
      <c r="BPG36" s="62"/>
      <c r="BPH36" s="62"/>
      <c r="BPI36" s="18"/>
      <c r="BPJ36" s="16"/>
      <c r="BPK36" s="60"/>
      <c r="BPT36" s="62"/>
      <c r="BPU36" s="62"/>
      <c r="BPV36" s="62"/>
      <c r="BPW36" s="18"/>
      <c r="BPX36" s="16"/>
      <c r="BPY36" s="60"/>
      <c r="BQH36" s="62"/>
      <c r="BQI36" s="62"/>
      <c r="BQJ36" s="62"/>
      <c r="BQK36" s="18"/>
      <c r="BQL36" s="16"/>
      <c r="BQM36" s="60"/>
      <c r="BQV36" s="62"/>
      <c r="BQW36" s="62"/>
      <c r="BQX36" s="62"/>
      <c r="BQY36" s="18"/>
      <c r="BQZ36" s="16"/>
      <c r="BRA36" s="60"/>
      <c r="BRJ36" s="62"/>
      <c r="BRK36" s="62"/>
      <c r="BRL36" s="62"/>
      <c r="BRM36" s="18"/>
      <c r="BRN36" s="16"/>
      <c r="BRO36" s="60"/>
      <c r="BRX36" s="62"/>
      <c r="BRY36" s="62"/>
      <c r="BRZ36" s="62"/>
      <c r="BSA36" s="18"/>
      <c r="BSB36" s="16"/>
      <c r="BSC36" s="60"/>
      <c r="BSL36" s="62"/>
      <c r="BSM36" s="62"/>
      <c r="BSN36" s="62"/>
      <c r="BSO36" s="18"/>
      <c r="BSP36" s="16"/>
      <c r="BSQ36" s="60"/>
      <c r="BSZ36" s="62"/>
      <c r="BTA36" s="62"/>
      <c r="BTB36" s="62"/>
      <c r="BTC36" s="18"/>
      <c r="BTD36" s="16"/>
      <c r="BTE36" s="60"/>
      <c r="BTN36" s="62"/>
      <c r="BTO36" s="62"/>
      <c r="BTP36" s="62"/>
      <c r="BTQ36" s="18"/>
      <c r="BTR36" s="16"/>
      <c r="BTS36" s="60"/>
      <c r="BUB36" s="62"/>
      <c r="BUC36" s="62"/>
      <c r="BUD36" s="62"/>
      <c r="BUE36" s="18"/>
      <c r="BUF36" s="16"/>
      <c r="BUG36" s="60"/>
      <c r="BUP36" s="62"/>
      <c r="BUQ36" s="62"/>
      <c r="BUR36" s="62"/>
      <c r="BUS36" s="18"/>
      <c r="BUT36" s="16"/>
      <c r="BUU36" s="60"/>
      <c r="BVD36" s="62"/>
      <c r="BVE36" s="62"/>
      <c r="BVF36" s="62"/>
      <c r="BVG36" s="18"/>
      <c r="BVH36" s="16"/>
      <c r="BVI36" s="60"/>
      <c r="BVR36" s="62"/>
      <c r="BVS36" s="62"/>
      <c r="BVT36" s="62"/>
      <c r="BVU36" s="18"/>
      <c r="BVV36" s="16"/>
      <c r="BVW36" s="60"/>
      <c r="BWF36" s="62"/>
      <c r="BWG36" s="62"/>
      <c r="BWH36" s="62"/>
      <c r="BWI36" s="18"/>
      <c r="BWJ36" s="16"/>
      <c r="BWK36" s="60"/>
      <c r="BWT36" s="62"/>
      <c r="BWU36" s="62"/>
      <c r="BWV36" s="62"/>
      <c r="BWW36" s="18"/>
      <c r="BWX36" s="16"/>
      <c r="BWY36" s="60"/>
      <c r="BXH36" s="62"/>
      <c r="BXI36" s="62"/>
      <c r="BXJ36" s="62"/>
      <c r="BXK36" s="18"/>
      <c r="BXL36" s="16"/>
      <c r="BXM36" s="60"/>
      <c r="BXV36" s="62"/>
      <c r="BXW36" s="62"/>
      <c r="BXX36" s="62"/>
      <c r="BXY36" s="18"/>
      <c r="BXZ36" s="16"/>
      <c r="BYA36" s="60"/>
      <c r="BYJ36" s="62"/>
      <c r="BYK36" s="62"/>
      <c r="BYL36" s="62"/>
      <c r="BYM36" s="18"/>
      <c r="BYN36" s="16"/>
      <c r="BYO36" s="60"/>
      <c r="BYX36" s="62"/>
      <c r="BYY36" s="62"/>
      <c r="BYZ36" s="62"/>
      <c r="BZA36" s="18"/>
      <c r="BZB36" s="16"/>
      <c r="BZC36" s="60"/>
      <c r="BZL36" s="62"/>
      <c r="BZM36" s="62"/>
      <c r="BZN36" s="62"/>
      <c r="BZO36" s="18"/>
      <c r="BZP36" s="16"/>
      <c r="BZQ36" s="60"/>
      <c r="BZZ36" s="62"/>
      <c r="CAA36" s="62"/>
      <c r="CAB36" s="62"/>
      <c r="CAC36" s="18"/>
      <c r="CAD36" s="16"/>
      <c r="CAE36" s="60"/>
      <c r="CAN36" s="62"/>
      <c r="CAO36" s="62"/>
      <c r="CAP36" s="62"/>
      <c r="CAQ36" s="18"/>
      <c r="CAR36" s="16"/>
      <c r="CAS36" s="60"/>
      <c r="CBB36" s="62"/>
      <c r="CBC36" s="62"/>
      <c r="CBD36" s="62"/>
      <c r="CBE36" s="18"/>
      <c r="CBF36" s="16"/>
      <c r="CBG36" s="60"/>
      <c r="CBP36" s="62"/>
      <c r="CBQ36" s="62"/>
      <c r="CBR36" s="62"/>
      <c r="CBS36" s="18"/>
      <c r="CBT36" s="16"/>
      <c r="CBU36" s="60"/>
      <c r="CCD36" s="62"/>
      <c r="CCE36" s="62"/>
      <c r="CCF36" s="62"/>
      <c r="CCG36" s="18"/>
      <c r="CCH36" s="16"/>
      <c r="CCI36" s="60"/>
      <c r="CCR36" s="62"/>
      <c r="CCS36" s="62"/>
      <c r="CCT36" s="62"/>
      <c r="CCU36" s="18"/>
      <c r="CCV36" s="16"/>
      <c r="CCW36" s="60"/>
      <c r="CDF36" s="62"/>
      <c r="CDG36" s="62"/>
      <c r="CDH36" s="62"/>
      <c r="CDI36" s="18"/>
      <c r="CDJ36" s="16"/>
      <c r="CDK36" s="60"/>
      <c r="CDT36" s="62"/>
      <c r="CDU36" s="62"/>
      <c r="CDV36" s="62"/>
      <c r="CDW36" s="18"/>
      <c r="CDX36" s="16"/>
      <c r="CDY36" s="60"/>
      <c r="CEH36" s="62"/>
      <c r="CEI36" s="62"/>
      <c r="CEJ36" s="62"/>
      <c r="CEK36" s="18"/>
      <c r="CEL36" s="16"/>
      <c r="CEM36" s="60"/>
      <c r="CEV36" s="62"/>
      <c r="CEW36" s="62"/>
      <c r="CEX36" s="62"/>
      <c r="CEY36" s="18"/>
      <c r="CEZ36" s="16"/>
      <c r="CFA36" s="60"/>
      <c r="CFJ36" s="62"/>
      <c r="CFK36" s="62"/>
      <c r="CFL36" s="62"/>
      <c r="CFM36" s="18"/>
      <c r="CFN36" s="16"/>
      <c r="CFO36" s="60"/>
      <c r="CFX36" s="62"/>
      <c r="CFY36" s="62"/>
      <c r="CFZ36" s="62"/>
      <c r="CGA36" s="18"/>
      <c r="CGB36" s="16"/>
      <c r="CGC36" s="60"/>
      <c r="CGL36" s="62"/>
      <c r="CGM36" s="62"/>
      <c r="CGN36" s="62"/>
      <c r="CGO36" s="18"/>
      <c r="CGP36" s="16"/>
      <c r="CGQ36" s="60"/>
      <c r="CGZ36" s="62"/>
      <c r="CHA36" s="62"/>
      <c r="CHB36" s="62"/>
      <c r="CHC36" s="18"/>
      <c r="CHD36" s="16"/>
      <c r="CHE36" s="60"/>
      <c r="CHN36" s="62"/>
      <c r="CHO36" s="62"/>
      <c r="CHP36" s="62"/>
      <c r="CHQ36" s="18"/>
      <c r="CHR36" s="16"/>
      <c r="CHS36" s="60"/>
      <c r="CIB36" s="62"/>
      <c r="CIC36" s="62"/>
      <c r="CID36" s="62"/>
      <c r="CIE36" s="18"/>
      <c r="CIF36" s="16"/>
      <c r="CIG36" s="60"/>
      <c r="CIP36" s="62"/>
      <c r="CIQ36" s="62"/>
      <c r="CIR36" s="62"/>
      <c r="CIS36" s="18"/>
      <c r="CIT36" s="16"/>
      <c r="CIU36" s="60"/>
      <c r="CJD36" s="62"/>
      <c r="CJE36" s="62"/>
      <c r="CJF36" s="62"/>
      <c r="CJG36" s="18"/>
      <c r="CJH36" s="16"/>
      <c r="CJI36" s="60"/>
      <c r="CJR36" s="62"/>
      <c r="CJS36" s="62"/>
      <c r="CJT36" s="62"/>
      <c r="CJU36" s="18"/>
      <c r="CJV36" s="16"/>
      <c r="CJW36" s="60"/>
      <c r="CKF36" s="62"/>
      <c r="CKG36" s="62"/>
      <c r="CKH36" s="62"/>
      <c r="CKI36" s="18"/>
      <c r="CKJ36" s="16"/>
      <c r="CKK36" s="60"/>
      <c r="CKT36" s="62"/>
      <c r="CKU36" s="62"/>
      <c r="CKV36" s="62"/>
      <c r="CKW36" s="18"/>
      <c r="CKX36" s="16"/>
      <c r="CKY36" s="60"/>
      <c r="CLH36" s="62"/>
      <c r="CLI36" s="62"/>
      <c r="CLJ36" s="62"/>
      <c r="CLK36" s="18"/>
      <c r="CLL36" s="16"/>
      <c r="CLM36" s="60"/>
      <c r="CLV36" s="62"/>
      <c r="CLW36" s="62"/>
      <c r="CLX36" s="62"/>
      <c r="CLY36" s="18"/>
      <c r="CLZ36" s="16"/>
      <c r="CMA36" s="60"/>
      <c r="CMJ36" s="62"/>
      <c r="CMK36" s="62"/>
      <c r="CML36" s="62"/>
      <c r="CMM36" s="18"/>
      <c r="CMN36" s="16"/>
      <c r="CMO36" s="60"/>
      <c r="CMX36" s="62"/>
      <c r="CMY36" s="62"/>
      <c r="CMZ36" s="62"/>
      <c r="CNA36" s="18"/>
      <c r="CNB36" s="16"/>
      <c r="CNC36" s="60"/>
      <c r="CNL36" s="62"/>
      <c r="CNM36" s="62"/>
      <c r="CNN36" s="62"/>
      <c r="CNO36" s="18"/>
      <c r="CNP36" s="16"/>
      <c r="CNQ36" s="60"/>
      <c r="CNZ36" s="62"/>
      <c r="COA36" s="62"/>
      <c r="COB36" s="62"/>
      <c r="COC36" s="18"/>
      <c r="COD36" s="16"/>
      <c r="COE36" s="60"/>
      <c r="CON36" s="62"/>
      <c r="COO36" s="62"/>
      <c r="COP36" s="62"/>
      <c r="COQ36" s="18"/>
      <c r="COR36" s="16"/>
      <c r="COS36" s="60"/>
      <c r="CPB36" s="62"/>
      <c r="CPC36" s="62"/>
      <c r="CPD36" s="62"/>
      <c r="CPE36" s="18"/>
      <c r="CPF36" s="16"/>
      <c r="CPG36" s="60"/>
      <c r="CPP36" s="62"/>
      <c r="CPQ36" s="62"/>
      <c r="CPR36" s="62"/>
      <c r="CPS36" s="18"/>
      <c r="CPT36" s="16"/>
      <c r="CPU36" s="60"/>
      <c r="CQD36" s="62"/>
      <c r="CQE36" s="62"/>
      <c r="CQF36" s="62"/>
      <c r="CQG36" s="18"/>
      <c r="CQH36" s="16"/>
      <c r="CQI36" s="60"/>
      <c r="CQR36" s="62"/>
      <c r="CQS36" s="62"/>
      <c r="CQT36" s="62"/>
      <c r="CQU36" s="18"/>
      <c r="CQV36" s="16"/>
      <c r="CQW36" s="60"/>
      <c r="CRF36" s="62"/>
      <c r="CRG36" s="62"/>
      <c r="CRH36" s="62"/>
      <c r="CRI36" s="18"/>
      <c r="CRJ36" s="16"/>
      <c r="CRK36" s="60"/>
      <c r="CRT36" s="62"/>
      <c r="CRU36" s="62"/>
      <c r="CRV36" s="62"/>
      <c r="CRW36" s="18"/>
      <c r="CRX36" s="16"/>
      <c r="CRY36" s="60"/>
      <c r="CSH36" s="62"/>
      <c r="CSI36" s="62"/>
      <c r="CSJ36" s="62"/>
      <c r="CSK36" s="18"/>
      <c r="CSL36" s="16"/>
      <c r="CSM36" s="60"/>
      <c r="CSV36" s="62"/>
      <c r="CSW36" s="62"/>
      <c r="CSX36" s="62"/>
      <c r="CSY36" s="18"/>
      <c r="CSZ36" s="16"/>
      <c r="CTA36" s="60"/>
      <c r="CTJ36" s="62"/>
      <c r="CTK36" s="62"/>
      <c r="CTL36" s="62"/>
      <c r="CTM36" s="18"/>
      <c r="CTN36" s="16"/>
      <c r="CTO36" s="60"/>
      <c r="CTX36" s="62"/>
      <c r="CTY36" s="62"/>
      <c r="CTZ36" s="62"/>
      <c r="CUA36" s="18"/>
      <c r="CUB36" s="16"/>
      <c r="CUC36" s="60"/>
      <c r="CUL36" s="62"/>
      <c r="CUM36" s="62"/>
      <c r="CUN36" s="62"/>
      <c r="CUO36" s="18"/>
      <c r="CUP36" s="16"/>
      <c r="CUQ36" s="60"/>
      <c r="CUZ36" s="62"/>
      <c r="CVA36" s="62"/>
      <c r="CVB36" s="62"/>
      <c r="CVC36" s="18"/>
      <c r="CVD36" s="16"/>
      <c r="CVE36" s="60"/>
      <c r="CVN36" s="62"/>
      <c r="CVO36" s="62"/>
      <c r="CVP36" s="62"/>
      <c r="CVQ36" s="18"/>
      <c r="CVR36" s="16"/>
      <c r="CVS36" s="60"/>
      <c r="CWB36" s="62"/>
      <c r="CWC36" s="62"/>
      <c r="CWD36" s="62"/>
      <c r="CWE36" s="18"/>
      <c r="CWF36" s="16"/>
      <c r="CWG36" s="60"/>
      <c r="CWP36" s="62"/>
      <c r="CWQ36" s="62"/>
      <c r="CWR36" s="62"/>
      <c r="CWS36" s="18"/>
      <c r="CWT36" s="16"/>
      <c r="CWU36" s="60"/>
      <c r="CXD36" s="62"/>
      <c r="CXE36" s="62"/>
      <c r="CXF36" s="62"/>
      <c r="CXG36" s="18"/>
      <c r="CXH36" s="16"/>
      <c r="CXI36" s="60"/>
      <c r="CXR36" s="62"/>
      <c r="CXS36" s="62"/>
      <c r="CXT36" s="62"/>
      <c r="CXU36" s="18"/>
      <c r="CXV36" s="16"/>
      <c r="CXW36" s="60"/>
      <c r="CYF36" s="62"/>
      <c r="CYG36" s="62"/>
      <c r="CYH36" s="62"/>
      <c r="CYI36" s="18"/>
      <c r="CYJ36" s="16"/>
      <c r="CYK36" s="60"/>
      <c r="CYT36" s="62"/>
      <c r="CYU36" s="62"/>
      <c r="CYV36" s="62"/>
      <c r="CYW36" s="18"/>
      <c r="CYX36" s="16"/>
      <c r="CYY36" s="60"/>
      <c r="CZH36" s="62"/>
      <c r="CZI36" s="62"/>
      <c r="CZJ36" s="62"/>
      <c r="CZK36" s="18"/>
      <c r="CZL36" s="16"/>
      <c r="CZM36" s="60"/>
      <c r="CZV36" s="62"/>
      <c r="CZW36" s="62"/>
      <c r="CZX36" s="62"/>
      <c r="CZY36" s="18"/>
      <c r="CZZ36" s="16"/>
      <c r="DAA36" s="60"/>
      <c r="DAJ36" s="62"/>
      <c r="DAK36" s="62"/>
      <c r="DAL36" s="62"/>
      <c r="DAM36" s="18"/>
      <c r="DAN36" s="16"/>
      <c r="DAO36" s="60"/>
      <c r="DAX36" s="62"/>
      <c r="DAY36" s="62"/>
      <c r="DAZ36" s="62"/>
      <c r="DBA36" s="18"/>
      <c r="DBB36" s="16"/>
      <c r="DBC36" s="60"/>
      <c r="DBL36" s="62"/>
      <c r="DBM36" s="62"/>
      <c r="DBN36" s="62"/>
      <c r="DBO36" s="18"/>
      <c r="DBP36" s="16"/>
      <c r="DBQ36" s="60"/>
      <c r="DBZ36" s="62"/>
      <c r="DCA36" s="62"/>
      <c r="DCB36" s="62"/>
      <c r="DCC36" s="18"/>
      <c r="DCD36" s="16"/>
      <c r="DCE36" s="60"/>
      <c r="DCN36" s="62"/>
      <c r="DCO36" s="62"/>
      <c r="DCP36" s="62"/>
      <c r="DCQ36" s="18"/>
      <c r="DCR36" s="16"/>
      <c r="DCS36" s="60"/>
      <c r="DDB36" s="62"/>
      <c r="DDC36" s="62"/>
      <c r="DDD36" s="62"/>
      <c r="DDE36" s="18"/>
      <c r="DDF36" s="16"/>
      <c r="DDG36" s="60"/>
      <c r="DDP36" s="62"/>
      <c r="DDQ36" s="62"/>
      <c r="DDR36" s="62"/>
      <c r="DDS36" s="18"/>
      <c r="DDT36" s="16"/>
      <c r="DDU36" s="60"/>
      <c r="DED36" s="62"/>
      <c r="DEE36" s="62"/>
      <c r="DEF36" s="62"/>
      <c r="DEG36" s="18"/>
      <c r="DEH36" s="16"/>
      <c r="DEI36" s="60"/>
      <c r="DER36" s="62"/>
      <c r="DES36" s="62"/>
      <c r="DET36" s="62"/>
      <c r="DEU36" s="18"/>
      <c r="DEV36" s="16"/>
      <c r="DEW36" s="60"/>
      <c r="DFF36" s="62"/>
      <c r="DFG36" s="62"/>
      <c r="DFH36" s="62"/>
      <c r="DFI36" s="18"/>
      <c r="DFJ36" s="16"/>
      <c r="DFK36" s="60"/>
      <c r="DFT36" s="62"/>
      <c r="DFU36" s="62"/>
      <c r="DFV36" s="62"/>
      <c r="DFW36" s="18"/>
      <c r="DFX36" s="16"/>
      <c r="DFY36" s="60"/>
      <c r="DGH36" s="62"/>
      <c r="DGI36" s="62"/>
      <c r="DGJ36" s="62"/>
      <c r="DGK36" s="18"/>
      <c r="DGL36" s="16"/>
      <c r="DGM36" s="60"/>
      <c r="DGV36" s="62"/>
      <c r="DGW36" s="62"/>
      <c r="DGX36" s="62"/>
      <c r="DGY36" s="18"/>
      <c r="DGZ36" s="16"/>
      <c r="DHA36" s="60"/>
      <c r="DHJ36" s="62"/>
      <c r="DHK36" s="62"/>
      <c r="DHL36" s="62"/>
      <c r="DHM36" s="18"/>
      <c r="DHN36" s="16"/>
      <c r="DHO36" s="60"/>
      <c r="DHX36" s="62"/>
      <c r="DHY36" s="62"/>
      <c r="DHZ36" s="62"/>
      <c r="DIA36" s="18"/>
      <c r="DIB36" s="16"/>
      <c r="DIC36" s="60"/>
      <c r="DIL36" s="62"/>
      <c r="DIM36" s="62"/>
      <c r="DIN36" s="62"/>
      <c r="DIO36" s="18"/>
      <c r="DIP36" s="16"/>
      <c r="DIQ36" s="60"/>
      <c r="DIZ36" s="62"/>
      <c r="DJA36" s="62"/>
      <c r="DJB36" s="62"/>
      <c r="DJC36" s="18"/>
      <c r="DJD36" s="16"/>
      <c r="DJE36" s="60"/>
      <c r="DJN36" s="62"/>
      <c r="DJO36" s="62"/>
      <c r="DJP36" s="62"/>
      <c r="DJQ36" s="18"/>
      <c r="DJR36" s="16"/>
      <c r="DJS36" s="60"/>
      <c r="DKB36" s="62"/>
      <c r="DKC36" s="62"/>
      <c r="DKD36" s="62"/>
      <c r="DKE36" s="18"/>
      <c r="DKF36" s="16"/>
      <c r="DKG36" s="60"/>
      <c r="DKP36" s="62"/>
      <c r="DKQ36" s="62"/>
      <c r="DKR36" s="62"/>
      <c r="DKS36" s="18"/>
      <c r="DKT36" s="16"/>
      <c r="DKU36" s="60"/>
      <c r="DLD36" s="62"/>
      <c r="DLE36" s="62"/>
      <c r="DLF36" s="62"/>
      <c r="DLG36" s="18"/>
      <c r="DLH36" s="16"/>
      <c r="DLI36" s="60"/>
      <c r="DLR36" s="62"/>
      <c r="DLS36" s="62"/>
      <c r="DLT36" s="62"/>
      <c r="DLU36" s="18"/>
      <c r="DLV36" s="16"/>
      <c r="DLW36" s="60"/>
      <c r="DMF36" s="62"/>
      <c r="DMG36" s="62"/>
      <c r="DMH36" s="62"/>
      <c r="DMI36" s="18"/>
      <c r="DMJ36" s="16"/>
      <c r="DMK36" s="60"/>
      <c r="DMT36" s="62"/>
      <c r="DMU36" s="62"/>
      <c r="DMV36" s="62"/>
      <c r="DMW36" s="18"/>
      <c r="DMX36" s="16"/>
      <c r="DMY36" s="60"/>
      <c r="DNH36" s="62"/>
      <c r="DNI36" s="62"/>
      <c r="DNJ36" s="62"/>
      <c r="DNK36" s="18"/>
      <c r="DNL36" s="16"/>
      <c r="DNM36" s="60"/>
      <c r="DNV36" s="62"/>
      <c r="DNW36" s="62"/>
      <c r="DNX36" s="62"/>
      <c r="DNY36" s="18"/>
      <c r="DNZ36" s="16"/>
      <c r="DOA36" s="60"/>
      <c r="DOJ36" s="62"/>
      <c r="DOK36" s="62"/>
      <c r="DOL36" s="62"/>
      <c r="DOM36" s="18"/>
      <c r="DON36" s="16"/>
      <c r="DOO36" s="60"/>
      <c r="DOX36" s="62"/>
      <c r="DOY36" s="62"/>
      <c r="DOZ36" s="62"/>
      <c r="DPA36" s="18"/>
      <c r="DPB36" s="16"/>
      <c r="DPC36" s="60"/>
      <c r="DPL36" s="62"/>
      <c r="DPM36" s="62"/>
      <c r="DPN36" s="62"/>
      <c r="DPO36" s="18"/>
      <c r="DPP36" s="16"/>
      <c r="DPQ36" s="60"/>
      <c r="DPZ36" s="62"/>
      <c r="DQA36" s="62"/>
      <c r="DQB36" s="62"/>
      <c r="DQC36" s="18"/>
      <c r="DQD36" s="16"/>
      <c r="DQE36" s="60"/>
      <c r="DQN36" s="62"/>
      <c r="DQO36" s="62"/>
      <c r="DQP36" s="62"/>
      <c r="DQQ36" s="18"/>
      <c r="DQR36" s="16"/>
      <c r="DQS36" s="60"/>
      <c r="DRB36" s="62"/>
      <c r="DRC36" s="62"/>
      <c r="DRD36" s="62"/>
      <c r="DRE36" s="18"/>
      <c r="DRF36" s="16"/>
      <c r="DRG36" s="60"/>
      <c r="DRP36" s="62"/>
      <c r="DRQ36" s="62"/>
      <c r="DRR36" s="62"/>
      <c r="DRS36" s="18"/>
      <c r="DRT36" s="16"/>
      <c r="DRU36" s="60"/>
      <c r="DSD36" s="62"/>
      <c r="DSE36" s="62"/>
      <c r="DSF36" s="62"/>
      <c r="DSG36" s="18"/>
      <c r="DSH36" s="16"/>
      <c r="DSI36" s="60"/>
      <c r="DSR36" s="62"/>
      <c r="DSS36" s="62"/>
      <c r="DST36" s="62"/>
      <c r="DSU36" s="18"/>
      <c r="DSV36" s="16"/>
      <c r="DSW36" s="60"/>
      <c r="DTF36" s="62"/>
      <c r="DTG36" s="62"/>
      <c r="DTH36" s="62"/>
      <c r="DTI36" s="18"/>
      <c r="DTJ36" s="16"/>
      <c r="DTK36" s="60"/>
      <c r="DTT36" s="62"/>
      <c r="DTU36" s="62"/>
      <c r="DTV36" s="62"/>
      <c r="DTW36" s="18"/>
      <c r="DTX36" s="16"/>
      <c r="DTY36" s="60"/>
      <c r="DUH36" s="62"/>
      <c r="DUI36" s="62"/>
      <c r="DUJ36" s="62"/>
      <c r="DUK36" s="18"/>
      <c r="DUL36" s="16"/>
      <c r="DUM36" s="60"/>
      <c r="DUV36" s="62"/>
      <c r="DUW36" s="62"/>
      <c r="DUX36" s="62"/>
      <c r="DUY36" s="18"/>
      <c r="DUZ36" s="16"/>
      <c r="DVA36" s="60"/>
      <c r="DVJ36" s="62"/>
      <c r="DVK36" s="62"/>
      <c r="DVL36" s="62"/>
      <c r="DVM36" s="18"/>
      <c r="DVN36" s="16"/>
      <c r="DVO36" s="60"/>
      <c r="DVX36" s="62"/>
      <c r="DVY36" s="62"/>
      <c r="DVZ36" s="62"/>
      <c r="DWA36" s="18"/>
      <c r="DWB36" s="16"/>
      <c r="DWC36" s="60"/>
      <c r="DWL36" s="62"/>
      <c r="DWM36" s="62"/>
      <c r="DWN36" s="62"/>
      <c r="DWO36" s="18"/>
      <c r="DWP36" s="16"/>
      <c r="DWQ36" s="60"/>
      <c r="DWZ36" s="62"/>
      <c r="DXA36" s="62"/>
      <c r="DXB36" s="62"/>
      <c r="DXC36" s="18"/>
      <c r="DXD36" s="16"/>
      <c r="DXE36" s="60"/>
      <c r="DXN36" s="62"/>
      <c r="DXO36" s="62"/>
      <c r="DXP36" s="62"/>
      <c r="DXQ36" s="18"/>
      <c r="DXR36" s="16"/>
      <c r="DXS36" s="60"/>
      <c r="DYB36" s="62"/>
      <c r="DYC36" s="62"/>
      <c r="DYD36" s="62"/>
      <c r="DYE36" s="18"/>
      <c r="DYF36" s="16"/>
      <c r="DYG36" s="60"/>
      <c r="DYP36" s="62"/>
      <c r="DYQ36" s="62"/>
      <c r="DYR36" s="62"/>
      <c r="DYS36" s="18"/>
      <c r="DYT36" s="16"/>
      <c r="DYU36" s="60"/>
      <c r="DZD36" s="62"/>
      <c r="DZE36" s="62"/>
      <c r="DZF36" s="62"/>
      <c r="DZG36" s="18"/>
      <c r="DZH36" s="16"/>
      <c r="DZI36" s="60"/>
      <c r="DZR36" s="62"/>
      <c r="DZS36" s="62"/>
      <c r="DZT36" s="62"/>
      <c r="DZU36" s="18"/>
      <c r="DZV36" s="16"/>
      <c r="DZW36" s="60"/>
      <c r="EAF36" s="62"/>
      <c r="EAG36" s="62"/>
      <c r="EAH36" s="62"/>
      <c r="EAI36" s="18"/>
      <c r="EAJ36" s="16"/>
      <c r="EAK36" s="60"/>
      <c r="EAT36" s="62"/>
      <c r="EAU36" s="62"/>
      <c r="EAV36" s="62"/>
      <c r="EAW36" s="18"/>
      <c r="EAX36" s="16"/>
      <c r="EAY36" s="60"/>
      <c r="EBH36" s="62"/>
      <c r="EBI36" s="62"/>
      <c r="EBJ36" s="62"/>
      <c r="EBK36" s="18"/>
      <c r="EBL36" s="16"/>
      <c r="EBM36" s="60"/>
      <c r="EBV36" s="62"/>
      <c r="EBW36" s="62"/>
      <c r="EBX36" s="62"/>
      <c r="EBY36" s="18"/>
      <c r="EBZ36" s="16"/>
      <c r="ECA36" s="60"/>
      <c r="ECJ36" s="62"/>
      <c r="ECK36" s="62"/>
      <c r="ECL36" s="62"/>
      <c r="ECM36" s="18"/>
      <c r="ECN36" s="16"/>
      <c r="ECO36" s="60"/>
      <c r="ECX36" s="62"/>
      <c r="ECY36" s="62"/>
      <c r="ECZ36" s="62"/>
      <c r="EDA36" s="18"/>
      <c r="EDB36" s="16"/>
      <c r="EDC36" s="60"/>
      <c r="EDL36" s="62"/>
      <c r="EDM36" s="62"/>
      <c r="EDN36" s="62"/>
      <c r="EDO36" s="18"/>
      <c r="EDP36" s="16"/>
      <c r="EDQ36" s="60"/>
      <c r="EDZ36" s="62"/>
      <c r="EEA36" s="62"/>
      <c r="EEB36" s="62"/>
      <c r="EEC36" s="18"/>
      <c r="EED36" s="16"/>
      <c r="EEE36" s="60"/>
      <c r="EEN36" s="62"/>
      <c r="EEO36" s="62"/>
      <c r="EEP36" s="62"/>
      <c r="EEQ36" s="18"/>
      <c r="EER36" s="16"/>
      <c r="EES36" s="60"/>
      <c r="EFB36" s="62"/>
      <c r="EFC36" s="62"/>
      <c r="EFD36" s="62"/>
      <c r="EFE36" s="18"/>
      <c r="EFF36" s="16"/>
      <c r="EFG36" s="60"/>
      <c r="EFP36" s="62"/>
      <c r="EFQ36" s="62"/>
      <c r="EFR36" s="62"/>
      <c r="EFS36" s="18"/>
      <c r="EFT36" s="16"/>
      <c r="EFU36" s="60"/>
      <c r="EGD36" s="62"/>
      <c r="EGE36" s="62"/>
      <c r="EGF36" s="62"/>
      <c r="EGG36" s="18"/>
      <c r="EGH36" s="16"/>
      <c r="EGI36" s="60"/>
      <c r="EGR36" s="62"/>
      <c r="EGS36" s="62"/>
      <c r="EGT36" s="62"/>
      <c r="EGU36" s="18"/>
      <c r="EGV36" s="16"/>
      <c r="EGW36" s="60"/>
      <c r="EHF36" s="62"/>
      <c r="EHG36" s="62"/>
      <c r="EHH36" s="62"/>
      <c r="EHI36" s="18"/>
      <c r="EHJ36" s="16"/>
      <c r="EHK36" s="60"/>
      <c r="EHT36" s="62"/>
      <c r="EHU36" s="62"/>
      <c r="EHV36" s="62"/>
      <c r="EHW36" s="18"/>
      <c r="EHX36" s="16"/>
      <c r="EHY36" s="60"/>
      <c r="EIH36" s="62"/>
      <c r="EII36" s="62"/>
      <c r="EIJ36" s="62"/>
      <c r="EIK36" s="18"/>
      <c r="EIL36" s="16"/>
      <c r="EIM36" s="60"/>
      <c r="EIV36" s="62"/>
      <c r="EIW36" s="62"/>
      <c r="EIX36" s="62"/>
      <c r="EIY36" s="18"/>
      <c r="EIZ36" s="16"/>
      <c r="EJA36" s="60"/>
      <c r="EJJ36" s="62"/>
      <c r="EJK36" s="62"/>
      <c r="EJL36" s="62"/>
      <c r="EJM36" s="18"/>
      <c r="EJN36" s="16"/>
      <c r="EJO36" s="60"/>
      <c r="EJX36" s="62"/>
      <c r="EJY36" s="62"/>
      <c r="EJZ36" s="62"/>
      <c r="EKA36" s="18"/>
      <c r="EKB36" s="16"/>
      <c r="EKC36" s="60"/>
      <c r="EKL36" s="62"/>
      <c r="EKM36" s="62"/>
      <c r="EKN36" s="62"/>
      <c r="EKO36" s="18"/>
      <c r="EKP36" s="16"/>
      <c r="EKQ36" s="60"/>
      <c r="EKZ36" s="62"/>
      <c r="ELA36" s="62"/>
      <c r="ELB36" s="62"/>
      <c r="ELC36" s="18"/>
      <c r="ELD36" s="16"/>
      <c r="ELE36" s="60"/>
      <c r="ELN36" s="62"/>
      <c r="ELO36" s="62"/>
      <c r="ELP36" s="62"/>
      <c r="ELQ36" s="18"/>
      <c r="ELR36" s="16"/>
      <c r="ELS36" s="60"/>
      <c r="EMB36" s="62"/>
      <c r="EMC36" s="62"/>
      <c r="EMD36" s="62"/>
      <c r="EME36" s="18"/>
      <c r="EMF36" s="16"/>
      <c r="EMG36" s="60"/>
      <c r="EMP36" s="62"/>
      <c r="EMQ36" s="62"/>
      <c r="EMR36" s="62"/>
      <c r="EMS36" s="18"/>
      <c r="EMT36" s="16"/>
      <c r="EMU36" s="60"/>
      <c r="END36" s="62"/>
      <c r="ENE36" s="62"/>
      <c r="ENF36" s="62"/>
      <c r="ENG36" s="18"/>
      <c r="ENH36" s="16"/>
      <c r="ENI36" s="60"/>
      <c r="ENR36" s="62"/>
      <c r="ENS36" s="62"/>
      <c r="ENT36" s="62"/>
      <c r="ENU36" s="18"/>
      <c r="ENV36" s="16"/>
      <c r="ENW36" s="60"/>
      <c r="EOF36" s="62"/>
      <c r="EOG36" s="62"/>
      <c r="EOH36" s="62"/>
      <c r="EOI36" s="18"/>
      <c r="EOJ36" s="16"/>
      <c r="EOK36" s="60"/>
      <c r="EOT36" s="62"/>
      <c r="EOU36" s="62"/>
      <c r="EOV36" s="62"/>
      <c r="EOW36" s="18"/>
      <c r="EOX36" s="16"/>
      <c r="EOY36" s="60"/>
      <c r="EPH36" s="62"/>
      <c r="EPI36" s="62"/>
      <c r="EPJ36" s="62"/>
      <c r="EPK36" s="18"/>
      <c r="EPL36" s="16"/>
      <c r="EPM36" s="60"/>
      <c r="EPV36" s="62"/>
      <c r="EPW36" s="62"/>
      <c r="EPX36" s="62"/>
      <c r="EPY36" s="18"/>
      <c r="EPZ36" s="16"/>
      <c r="EQA36" s="60"/>
      <c r="EQJ36" s="62"/>
      <c r="EQK36" s="62"/>
      <c r="EQL36" s="62"/>
      <c r="EQM36" s="18"/>
      <c r="EQN36" s="16"/>
      <c r="EQO36" s="60"/>
      <c r="EQX36" s="62"/>
      <c r="EQY36" s="62"/>
      <c r="EQZ36" s="62"/>
      <c r="ERA36" s="18"/>
      <c r="ERB36" s="16"/>
      <c r="ERC36" s="60"/>
      <c r="ERL36" s="62"/>
      <c r="ERM36" s="62"/>
      <c r="ERN36" s="62"/>
      <c r="ERO36" s="18"/>
      <c r="ERP36" s="16"/>
      <c r="ERQ36" s="60"/>
      <c r="ERZ36" s="62"/>
      <c r="ESA36" s="62"/>
      <c r="ESB36" s="62"/>
      <c r="ESC36" s="18"/>
      <c r="ESD36" s="16"/>
      <c r="ESE36" s="60"/>
      <c r="ESN36" s="62"/>
      <c r="ESO36" s="62"/>
      <c r="ESP36" s="62"/>
      <c r="ESQ36" s="18"/>
      <c r="ESR36" s="16"/>
      <c r="ESS36" s="60"/>
      <c r="ETB36" s="62"/>
      <c r="ETC36" s="62"/>
      <c r="ETD36" s="62"/>
      <c r="ETE36" s="18"/>
      <c r="ETF36" s="16"/>
      <c r="ETG36" s="60"/>
      <c r="ETP36" s="62"/>
      <c r="ETQ36" s="62"/>
      <c r="ETR36" s="62"/>
      <c r="ETS36" s="18"/>
      <c r="ETT36" s="16"/>
      <c r="ETU36" s="60"/>
      <c r="EUD36" s="62"/>
      <c r="EUE36" s="62"/>
      <c r="EUF36" s="62"/>
      <c r="EUG36" s="18"/>
      <c r="EUH36" s="16"/>
      <c r="EUI36" s="60"/>
      <c r="EUR36" s="62"/>
      <c r="EUS36" s="62"/>
      <c r="EUT36" s="62"/>
      <c r="EUU36" s="18"/>
      <c r="EUV36" s="16"/>
      <c r="EUW36" s="60"/>
      <c r="EVF36" s="62"/>
      <c r="EVG36" s="62"/>
      <c r="EVH36" s="62"/>
      <c r="EVI36" s="18"/>
      <c r="EVJ36" s="16"/>
      <c r="EVK36" s="60"/>
      <c r="EVT36" s="62"/>
      <c r="EVU36" s="62"/>
      <c r="EVV36" s="62"/>
      <c r="EVW36" s="18"/>
      <c r="EVX36" s="16"/>
      <c r="EVY36" s="60"/>
      <c r="EWH36" s="62"/>
      <c r="EWI36" s="62"/>
      <c r="EWJ36" s="62"/>
      <c r="EWK36" s="18"/>
      <c r="EWL36" s="16"/>
      <c r="EWM36" s="60"/>
      <c r="EWV36" s="62"/>
      <c r="EWW36" s="62"/>
      <c r="EWX36" s="62"/>
      <c r="EWY36" s="18"/>
      <c r="EWZ36" s="16"/>
      <c r="EXA36" s="60"/>
      <c r="EXJ36" s="62"/>
      <c r="EXK36" s="62"/>
      <c r="EXL36" s="62"/>
      <c r="EXM36" s="18"/>
      <c r="EXN36" s="16"/>
      <c r="EXO36" s="60"/>
      <c r="EXX36" s="62"/>
      <c r="EXY36" s="62"/>
      <c r="EXZ36" s="62"/>
      <c r="EYA36" s="18"/>
      <c r="EYB36" s="16"/>
      <c r="EYC36" s="60"/>
      <c r="EYL36" s="62"/>
      <c r="EYM36" s="62"/>
      <c r="EYN36" s="62"/>
      <c r="EYO36" s="18"/>
      <c r="EYP36" s="16"/>
      <c r="EYQ36" s="60"/>
      <c r="EYZ36" s="62"/>
      <c r="EZA36" s="62"/>
      <c r="EZB36" s="62"/>
      <c r="EZC36" s="18"/>
      <c r="EZD36" s="16"/>
      <c r="EZE36" s="60"/>
      <c r="EZN36" s="62"/>
      <c r="EZO36" s="62"/>
      <c r="EZP36" s="62"/>
      <c r="EZQ36" s="18"/>
      <c r="EZR36" s="16"/>
      <c r="EZS36" s="60"/>
      <c r="FAB36" s="62"/>
      <c r="FAC36" s="62"/>
      <c r="FAD36" s="62"/>
      <c r="FAE36" s="18"/>
      <c r="FAF36" s="16"/>
      <c r="FAG36" s="60"/>
      <c r="FAP36" s="62"/>
      <c r="FAQ36" s="62"/>
      <c r="FAR36" s="62"/>
      <c r="FAS36" s="18"/>
      <c r="FAT36" s="16"/>
      <c r="FAU36" s="60"/>
      <c r="FBD36" s="62"/>
      <c r="FBE36" s="62"/>
      <c r="FBF36" s="62"/>
      <c r="FBG36" s="18"/>
      <c r="FBH36" s="16"/>
      <c r="FBI36" s="60"/>
      <c r="FBR36" s="62"/>
      <c r="FBS36" s="62"/>
      <c r="FBT36" s="62"/>
      <c r="FBU36" s="18"/>
      <c r="FBV36" s="16"/>
      <c r="FBW36" s="60"/>
      <c r="FCF36" s="62"/>
      <c r="FCG36" s="62"/>
      <c r="FCH36" s="62"/>
      <c r="FCI36" s="18"/>
      <c r="FCJ36" s="16"/>
      <c r="FCK36" s="60"/>
      <c r="FCT36" s="62"/>
      <c r="FCU36" s="62"/>
      <c r="FCV36" s="62"/>
      <c r="FCW36" s="18"/>
      <c r="FCX36" s="16"/>
      <c r="FCY36" s="60"/>
      <c r="FDH36" s="62"/>
      <c r="FDI36" s="62"/>
      <c r="FDJ36" s="62"/>
      <c r="FDK36" s="18"/>
      <c r="FDL36" s="16"/>
      <c r="FDM36" s="60"/>
      <c r="FDV36" s="62"/>
      <c r="FDW36" s="62"/>
      <c r="FDX36" s="62"/>
      <c r="FDY36" s="18"/>
      <c r="FDZ36" s="16"/>
      <c r="FEA36" s="60"/>
      <c r="FEJ36" s="62"/>
      <c r="FEK36" s="62"/>
      <c r="FEL36" s="62"/>
      <c r="FEM36" s="18"/>
      <c r="FEN36" s="16"/>
      <c r="FEO36" s="60"/>
      <c r="FEX36" s="62"/>
      <c r="FEY36" s="62"/>
      <c r="FEZ36" s="62"/>
      <c r="FFA36" s="18"/>
      <c r="FFB36" s="16"/>
      <c r="FFC36" s="60"/>
      <c r="FFL36" s="62"/>
      <c r="FFM36" s="62"/>
      <c r="FFN36" s="62"/>
      <c r="FFO36" s="18"/>
      <c r="FFP36" s="16"/>
      <c r="FFQ36" s="60"/>
      <c r="FFZ36" s="62"/>
      <c r="FGA36" s="62"/>
      <c r="FGB36" s="62"/>
      <c r="FGC36" s="18"/>
      <c r="FGD36" s="16"/>
      <c r="FGE36" s="60"/>
      <c r="FGN36" s="62"/>
      <c r="FGO36" s="62"/>
      <c r="FGP36" s="62"/>
      <c r="FGQ36" s="18"/>
      <c r="FGR36" s="16"/>
      <c r="FGS36" s="60"/>
      <c r="FHB36" s="62"/>
      <c r="FHC36" s="62"/>
      <c r="FHD36" s="62"/>
      <c r="FHE36" s="18"/>
      <c r="FHF36" s="16"/>
      <c r="FHG36" s="60"/>
      <c r="FHP36" s="62"/>
      <c r="FHQ36" s="62"/>
      <c r="FHR36" s="62"/>
      <c r="FHS36" s="18"/>
      <c r="FHT36" s="16"/>
      <c r="FHU36" s="60"/>
      <c r="FID36" s="62"/>
      <c r="FIE36" s="62"/>
      <c r="FIF36" s="62"/>
      <c r="FIG36" s="18"/>
      <c r="FIH36" s="16"/>
      <c r="FII36" s="60"/>
      <c r="FIR36" s="62"/>
      <c r="FIS36" s="62"/>
      <c r="FIT36" s="62"/>
      <c r="FIU36" s="18"/>
      <c r="FIV36" s="16"/>
      <c r="FIW36" s="60"/>
      <c r="FJF36" s="62"/>
      <c r="FJG36" s="62"/>
      <c r="FJH36" s="62"/>
      <c r="FJI36" s="18"/>
      <c r="FJJ36" s="16"/>
      <c r="FJK36" s="60"/>
      <c r="FJT36" s="62"/>
      <c r="FJU36" s="62"/>
      <c r="FJV36" s="62"/>
      <c r="FJW36" s="18"/>
      <c r="FJX36" s="16"/>
      <c r="FJY36" s="60"/>
      <c r="FKH36" s="62"/>
      <c r="FKI36" s="62"/>
      <c r="FKJ36" s="62"/>
      <c r="FKK36" s="18"/>
      <c r="FKL36" s="16"/>
      <c r="FKM36" s="60"/>
      <c r="FKV36" s="62"/>
      <c r="FKW36" s="62"/>
      <c r="FKX36" s="62"/>
      <c r="FKY36" s="18"/>
      <c r="FKZ36" s="16"/>
      <c r="FLA36" s="60"/>
      <c r="FLJ36" s="62"/>
      <c r="FLK36" s="62"/>
      <c r="FLL36" s="62"/>
      <c r="FLM36" s="18"/>
      <c r="FLN36" s="16"/>
      <c r="FLO36" s="60"/>
      <c r="FLX36" s="62"/>
      <c r="FLY36" s="62"/>
      <c r="FLZ36" s="62"/>
      <c r="FMA36" s="18"/>
      <c r="FMB36" s="16"/>
      <c r="FMC36" s="60"/>
      <c r="FML36" s="62"/>
      <c r="FMM36" s="62"/>
      <c r="FMN36" s="62"/>
      <c r="FMO36" s="18"/>
      <c r="FMP36" s="16"/>
      <c r="FMQ36" s="60"/>
      <c r="FMZ36" s="62"/>
      <c r="FNA36" s="62"/>
      <c r="FNB36" s="62"/>
      <c r="FNC36" s="18"/>
      <c r="FND36" s="16"/>
      <c r="FNE36" s="60"/>
      <c r="FNN36" s="62"/>
      <c r="FNO36" s="62"/>
      <c r="FNP36" s="62"/>
      <c r="FNQ36" s="18"/>
      <c r="FNR36" s="16"/>
      <c r="FNS36" s="60"/>
      <c r="FOB36" s="62"/>
      <c r="FOC36" s="62"/>
      <c r="FOD36" s="62"/>
      <c r="FOE36" s="18"/>
      <c r="FOF36" s="16"/>
      <c r="FOG36" s="60"/>
      <c r="FOP36" s="62"/>
      <c r="FOQ36" s="62"/>
      <c r="FOR36" s="62"/>
      <c r="FOS36" s="18"/>
      <c r="FOT36" s="16"/>
      <c r="FOU36" s="60"/>
      <c r="FPD36" s="62"/>
      <c r="FPE36" s="62"/>
      <c r="FPF36" s="62"/>
      <c r="FPG36" s="18"/>
      <c r="FPH36" s="16"/>
      <c r="FPI36" s="60"/>
      <c r="FPR36" s="62"/>
      <c r="FPS36" s="62"/>
      <c r="FPT36" s="62"/>
      <c r="FPU36" s="18"/>
      <c r="FPV36" s="16"/>
      <c r="FPW36" s="60"/>
      <c r="FQF36" s="62"/>
      <c r="FQG36" s="62"/>
      <c r="FQH36" s="62"/>
      <c r="FQI36" s="18"/>
      <c r="FQJ36" s="16"/>
      <c r="FQK36" s="60"/>
      <c r="FQT36" s="62"/>
      <c r="FQU36" s="62"/>
      <c r="FQV36" s="62"/>
      <c r="FQW36" s="18"/>
      <c r="FQX36" s="16"/>
      <c r="FQY36" s="60"/>
      <c r="FRH36" s="62"/>
      <c r="FRI36" s="62"/>
      <c r="FRJ36" s="62"/>
      <c r="FRK36" s="18"/>
      <c r="FRL36" s="16"/>
      <c r="FRM36" s="60"/>
      <c r="FRV36" s="62"/>
      <c r="FRW36" s="62"/>
      <c r="FRX36" s="62"/>
      <c r="FRY36" s="18"/>
      <c r="FRZ36" s="16"/>
      <c r="FSA36" s="60"/>
      <c r="FSJ36" s="62"/>
      <c r="FSK36" s="62"/>
      <c r="FSL36" s="62"/>
      <c r="FSM36" s="18"/>
      <c r="FSN36" s="16"/>
      <c r="FSO36" s="60"/>
      <c r="FSX36" s="62"/>
      <c r="FSY36" s="62"/>
      <c r="FSZ36" s="62"/>
      <c r="FTA36" s="18"/>
      <c r="FTB36" s="16"/>
      <c r="FTC36" s="60"/>
      <c r="FTL36" s="62"/>
      <c r="FTM36" s="62"/>
      <c r="FTN36" s="62"/>
      <c r="FTO36" s="18"/>
      <c r="FTP36" s="16"/>
      <c r="FTQ36" s="60"/>
      <c r="FTZ36" s="62"/>
      <c r="FUA36" s="62"/>
      <c r="FUB36" s="62"/>
      <c r="FUC36" s="18"/>
      <c r="FUD36" s="16"/>
      <c r="FUE36" s="60"/>
      <c r="FUN36" s="62"/>
      <c r="FUO36" s="62"/>
      <c r="FUP36" s="62"/>
      <c r="FUQ36" s="18"/>
      <c r="FUR36" s="16"/>
      <c r="FUS36" s="60"/>
      <c r="FVB36" s="62"/>
      <c r="FVC36" s="62"/>
      <c r="FVD36" s="62"/>
      <c r="FVE36" s="18"/>
      <c r="FVF36" s="16"/>
      <c r="FVG36" s="60"/>
      <c r="FVP36" s="62"/>
      <c r="FVQ36" s="62"/>
      <c r="FVR36" s="62"/>
      <c r="FVS36" s="18"/>
      <c r="FVT36" s="16"/>
      <c r="FVU36" s="60"/>
      <c r="FWD36" s="62"/>
      <c r="FWE36" s="62"/>
      <c r="FWF36" s="62"/>
      <c r="FWG36" s="18"/>
      <c r="FWH36" s="16"/>
      <c r="FWI36" s="60"/>
      <c r="FWR36" s="62"/>
      <c r="FWS36" s="62"/>
      <c r="FWT36" s="62"/>
      <c r="FWU36" s="18"/>
      <c r="FWV36" s="16"/>
      <c r="FWW36" s="60"/>
      <c r="FXF36" s="62"/>
      <c r="FXG36" s="62"/>
      <c r="FXH36" s="62"/>
      <c r="FXI36" s="18"/>
      <c r="FXJ36" s="16"/>
      <c r="FXK36" s="60"/>
      <c r="FXT36" s="62"/>
      <c r="FXU36" s="62"/>
      <c r="FXV36" s="62"/>
      <c r="FXW36" s="18"/>
      <c r="FXX36" s="16"/>
      <c r="FXY36" s="60"/>
      <c r="FYH36" s="62"/>
      <c r="FYI36" s="62"/>
      <c r="FYJ36" s="62"/>
      <c r="FYK36" s="18"/>
      <c r="FYL36" s="16"/>
      <c r="FYM36" s="60"/>
      <c r="FYV36" s="62"/>
      <c r="FYW36" s="62"/>
      <c r="FYX36" s="62"/>
      <c r="FYY36" s="18"/>
      <c r="FYZ36" s="16"/>
      <c r="FZA36" s="60"/>
      <c r="FZJ36" s="62"/>
      <c r="FZK36" s="62"/>
      <c r="FZL36" s="62"/>
      <c r="FZM36" s="18"/>
      <c r="FZN36" s="16"/>
      <c r="FZO36" s="60"/>
      <c r="FZX36" s="62"/>
      <c r="FZY36" s="62"/>
      <c r="FZZ36" s="62"/>
      <c r="GAA36" s="18"/>
      <c r="GAB36" s="16"/>
      <c r="GAC36" s="60"/>
      <c r="GAL36" s="62"/>
      <c r="GAM36" s="62"/>
      <c r="GAN36" s="62"/>
      <c r="GAO36" s="18"/>
      <c r="GAP36" s="16"/>
      <c r="GAQ36" s="60"/>
      <c r="GAZ36" s="62"/>
      <c r="GBA36" s="62"/>
      <c r="GBB36" s="62"/>
      <c r="GBC36" s="18"/>
      <c r="GBD36" s="16"/>
      <c r="GBE36" s="60"/>
      <c r="GBN36" s="62"/>
      <c r="GBO36" s="62"/>
      <c r="GBP36" s="62"/>
      <c r="GBQ36" s="18"/>
      <c r="GBR36" s="16"/>
      <c r="GBS36" s="60"/>
      <c r="GCB36" s="62"/>
      <c r="GCC36" s="62"/>
      <c r="GCD36" s="62"/>
      <c r="GCE36" s="18"/>
      <c r="GCF36" s="16"/>
      <c r="GCG36" s="60"/>
      <c r="GCP36" s="62"/>
      <c r="GCQ36" s="62"/>
      <c r="GCR36" s="62"/>
      <c r="GCS36" s="18"/>
      <c r="GCT36" s="16"/>
      <c r="GCU36" s="60"/>
      <c r="GDD36" s="62"/>
      <c r="GDE36" s="62"/>
      <c r="GDF36" s="62"/>
      <c r="GDG36" s="18"/>
      <c r="GDH36" s="16"/>
      <c r="GDI36" s="60"/>
      <c r="GDR36" s="62"/>
      <c r="GDS36" s="62"/>
      <c r="GDT36" s="62"/>
      <c r="GDU36" s="18"/>
      <c r="GDV36" s="16"/>
      <c r="GDW36" s="60"/>
      <c r="GEF36" s="62"/>
      <c r="GEG36" s="62"/>
      <c r="GEH36" s="62"/>
      <c r="GEI36" s="18"/>
      <c r="GEJ36" s="16"/>
      <c r="GEK36" s="60"/>
      <c r="GET36" s="62"/>
      <c r="GEU36" s="62"/>
      <c r="GEV36" s="62"/>
      <c r="GEW36" s="18"/>
      <c r="GEX36" s="16"/>
      <c r="GEY36" s="60"/>
      <c r="GFH36" s="62"/>
      <c r="GFI36" s="62"/>
      <c r="GFJ36" s="62"/>
      <c r="GFK36" s="18"/>
      <c r="GFL36" s="16"/>
      <c r="GFM36" s="60"/>
      <c r="GFV36" s="62"/>
      <c r="GFW36" s="62"/>
      <c r="GFX36" s="62"/>
      <c r="GFY36" s="18"/>
      <c r="GFZ36" s="16"/>
      <c r="GGA36" s="60"/>
      <c r="GGJ36" s="62"/>
      <c r="GGK36" s="62"/>
      <c r="GGL36" s="62"/>
      <c r="GGM36" s="18"/>
      <c r="GGN36" s="16"/>
      <c r="GGO36" s="60"/>
      <c r="GGX36" s="62"/>
      <c r="GGY36" s="62"/>
      <c r="GGZ36" s="62"/>
      <c r="GHA36" s="18"/>
      <c r="GHB36" s="16"/>
      <c r="GHC36" s="60"/>
      <c r="GHL36" s="62"/>
      <c r="GHM36" s="62"/>
      <c r="GHN36" s="62"/>
      <c r="GHO36" s="18"/>
      <c r="GHP36" s="16"/>
      <c r="GHQ36" s="60"/>
      <c r="GHZ36" s="62"/>
      <c r="GIA36" s="62"/>
      <c r="GIB36" s="62"/>
      <c r="GIC36" s="18"/>
      <c r="GID36" s="16"/>
      <c r="GIE36" s="60"/>
      <c r="GIN36" s="62"/>
      <c r="GIO36" s="62"/>
      <c r="GIP36" s="62"/>
      <c r="GIQ36" s="18"/>
      <c r="GIR36" s="16"/>
      <c r="GIS36" s="60"/>
      <c r="GJB36" s="62"/>
      <c r="GJC36" s="62"/>
      <c r="GJD36" s="62"/>
      <c r="GJE36" s="18"/>
      <c r="GJF36" s="16"/>
      <c r="GJG36" s="60"/>
      <c r="GJP36" s="62"/>
      <c r="GJQ36" s="62"/>
      <c r="GJR36" s="62"/>
      <c r="GJS36" s="18"/>
      <c r="GJT36" s="16"/>
      <c r="GJU36" s="60"/>
      <c r="GKD36" s="62"/>
      <c r="GKE36" s="62"/>
      <c r="GKF36" s="62"/>
      <c r="GKG36" s="18"/>
      <c r="GKH36" s="16"/>
      <c r="GKI36" s="60"/>
      <c r="GKR36" s="62"/>
      <c r="GKS36" s="62"/>
      <c r="GKT36" s="62"/>
      <c r="GKU36" s="18"/>
      <c r="GKV36" s="16"/>
      <c r="GKW36" s="60"/>
      <c r="GLF36" s="62"/>
      <c r="GLG36" s="62"/>
      <c r="GLH36" s="62"/>
      <c r="GLI36" s="18"/>
      <c r="GLJ36" s="16"/>
      <c r="GLK36" s="60"/>
      <c r="GLT36" s="62"/>
      <c r="GLU36" s="62"/>
      <c r="GLV36" s="62"/>
      <c r="GLW36" s="18"/>
      <c r="GLX36" s="16"/>
      <c r="GLY36" s="60"/>
      <c r="GMH36" s="62"/>
      <c r="GMI36" s="62"/>
      <c r="GMJ36" s="62"/>
      <c r="GMK36" s="18"/>
      <c r="GML36" s="16"/>
      <c r="GMM36" s="60"/>
      <c r="GMV36" s="62"/>
      <c r="GMW36" s="62"/>
      <c r="GMX36" s="62"/>
      <c r="GMY36" s="18"/>
      <c r="GMZ36" s="16"/>
      <c r="GNA36" s="60"/>
      <c r="GNJ36" s="62"/>
      <c r="GNK36" s="62"/>
      <c r="GNL36" s="62"/>
      <c r="GNM36" s="18"/>
      <c r="GNN36" s="16"/>
      <c r="GNO36" s="60"/>
      <c r="GNX36" s="62"/>
      <c r="GNY36" s="62"/>
      <c r="GNZ36" s="62"/>
      <c r="GOA36" s="18"/>
      <c r="GOB36" s="16"/>
      <c r="GOC36" s="60"/>
      <c r="GOL36" s="62"/>
      <c r="GOM36" s="62"/>
      <c r="GON36" s="62"/>
      <c r="GOO36" s="18"/>
      <c r="GOP36" s="16"/>
      <c r="GOQ36" s="60"/>
      <c r="GOZ36" s="62"/>
      <c r="GPA36" s="62"/>
      <c r="GPB36" s="62"/>
      <c r="GPC36" s="18"/>
      <c r="GPD36" s="16"/>
      <c r="GPE36" s="60"/>
      <c r="GPN36" s="62"/>
      <c r="GPO36" s="62"/>
      <c r="GPP36" s="62"/>
      <c r="GPQ36" s="18"/>
      <c r="GPR36" s="16"/>
      <c r="GPS36" s="60"/>
      <c r="GQB36" s="62"/>
      <c r="GQC36" s="62"/>
      <c r="GQD36" s="62"/>
      <c r="GQE36" s="18"/>
      <c r="GQF36" s="16"/>
      <c r="GQG36" s="60"/>
      <c r="GQP36" s="62"/>
      <c r="GQQ36" s="62"/>
      <c r="GQR36" s="62"/>
      <c r="GQS36" s="18"/>
      <c r="GQT36" s="16"/>
      <c r="GQU36" s="60"/>
      <c r="GRD36" s="62"/>
      <c r="GRE36" s="62"/>
      <c r="GRF36" s="62"/>
      <c r="GRG36" s="18"/>
      <c r="GRH36" s="16"/>
      <c r="GRI36" s="60"/>
      <c r="GRR36" s="62"/>
      <c r="GRS36" s="62"/>
      <c r="GRT36" s="62"/>
      <c r="GRU36" s="18"/>
      <c r="GRV36" s="16"/>
      <c r="GRW36" s="60"/>
      <c r="GSF36" s="62"/>
      <c r="GSG36" s="62"/>
      <c r="GSH36" s="62"/>
      <c r="GSI36" s="18"/>
      <c r="GSJ36" s="16"/>
      <c r="GSK36" s="60"/>
      <c r="GST36" s="62"/>
      <c r="GSU36" s="62"/>
      <c r="GSV36" s="62"/>
      <c r="GSW36" s="18"/>
      <c r="GSX36" s="16"/>
      <c r="GSY36" s="60"/>
      <c r="GTH36" s="62"/>
      <c r="GTI36" s="62"/>
      <c r="GTJ36" s="62"/>
      <c r="GTK36" s="18"/>
      <c r="GTL36" s="16"/>
      <c r="GTM36" s="60"/>
      <c r="GTV36" s="62"/>
      <c r="GTW36" s="62"/>
      <c r="GTX36" s="62"/>
      <c r="GTY36" s="18"/>
      <c r="GTZ36" s="16"/>
      <c r="GUA36" s="60"/>
      <c r="GUJ36" s="62"/>
      <c r="GUK36" s="62"/>
      <c r="GUL36" s="62"/>
      <c r="GUM36" s="18"/>
      <c r="GUN36" s="16"/>
      <c r="GUO36" s="60"/>
      <c r="GUX36" s="62"/>
      <c r="GUY36" s="62"/>
      <c r="GUZ36" s="62"/>
      <c r="GVA36" s="18"/>
      <c r="GVB36" s="16"/>
      <c r="GVC36" s="60"/>
      <c r="GVL36" s="62"/>
      <c r="GVM36" s="62"/>
      <c r="GVN36" s="62"/>
      <c r="GVO36" s="18"/>
      <c r="GVP36" s="16"/>
      <c r="GVQ36" s="60"/>
      <c r="GVZ36" s="62"/>
      <c r="GWA36" s="62"/>
      <c r="GWB36" s="62"/>
      <c r="GWC36" s="18"/>
      <c r="GWD36" s="16"/>
      <c r="GWE36" s="60"/>
      <c r="GWN36" s="62"/>
      <c r="GWO36" s="62"/>
      <c r="GWP36" s="62"/>
      <c r="GWQ36" s="18"/>
      <c r="GWR36" s="16"/>
      <c r="GWS36" s="60"/>
      <c r="GXB36" s="62"/>
      <c r="GXC36" s="62"/>
      <c r="GXD36" s="62"/>
      <c r="GXE36" s="18"/>
      <c r="GXF36" s="16"/>
      <c r="GXG36" s="60"/>
      <c r="GXP36" s="62"/>
      <c r="GXQ36" s="62"/>
      <c r="GXR36" s="62"/>
      <c r="GXS36" s="18"/>
      <c r="GXT36" s="16"/>
      <c r="GXU36" s="60"/>
      <c r="GYD36" s="62"/>
      <c r="GYE36" s="62"/>
      <c r="GYF36" s="62"/>
      <c r="GYG36" s="18"/>
      <c r="GYH36" s="16"/>
      <c r="GYI36" s="60"/>
      <c r="GYR36" s="62"/>
      <c r="GYS36" s="62"/>
      <c r="GYT36" s="62"/>
      <c r="GYU36" s="18"/>
      <c r="GYV36" s="16"/>
      <c r="GYW36" s="60"/>
      <c r="GZF36" s="62"/>
      <c r="GZG36" s="62"/>
      <c r="GZH36" s="62"/>
      <c r="GZI36" s="18"/>
      <c r="GZJ36" s="16"/>
      <c r="GZK36" s="60"/>
      <c r="GZT36" s="62"/>
      <c r="GZU36" s="62"/>
      <c r="GZV36" s="62"/>
      <c r="GZW36" s="18"/>
      <c r="GZX36" s="16"/>
      <c r="GZY36" s="60"/>
      <c r="HAH36" s="62"/>
      <c r="HAI36" s="62"/>
      <c r="HAJ36" s="62"/>
      <c r="HAK36" s="18"/>
      <c r="HAL36" s="16"/>
      <c r="HAM36" s="60"/>
      <c r="HAV36" s="62"/>
      <c r="HAW36" s="62"/>
      <c r="HAX36" s="62"/>
      <c r="HAY36" s="18"/>
      <c r="HAZ36" s="16"/>
      <c r="HBA36" s="60"/>
      <c r="HBJ36" s="62"/>
      <c r="HBK36" s="62"/>
      <c r="HBL36" s="62"/>
      <c r="HBM36" s="18"/>
      <c r="HBN36" s="16"/>
      <c r="HBO36" s="60"/>
      <c r="HBX36" s="62"/>
      <c r="HBY36" s="62"/>
      <c r="HBZ36" s="62"/>
      <c r="HCA36" s="18"/>
      <c r="HCB36" s="16"/>
      <c r="HCC36" s="60"/>
      <c r="HCL36" s="62"/>
      <c r="HCM36" s="62"/>
      <c r="HCN36" s="62"/>
      <c r="HCO36" s="18"/>
      <c r="HCP36" s="16"/>
      <c r="HCQ36" s="60"/>
      <c r="HCZ36" s="62"/>
      <c r="HDA36" s="62"/>
      <c r="HDB36" s="62"/>
      <c r="HDC36" s="18"/>
      <c r="HDD36" s="16"/>
      <c r="HDE36" s="60"/>
      <c r="HDN36" s="62"/>
      <c r="HDO36" s="62"/>
      <c r="HDP36" s="62"/>
      <c r="HDQ36" s="18"/>
      <c r="HDR36" s="16"/>
      <c r="HDS36" s="60"/>
      <c r="HEB36" s="62"/>
      <c r="HEC36" s="62"/>
      <c r="HED36" s="62"/>
      <c r="HEE36" s="18"/>
      <c r="HEF36" s="16"/>
      <c r="HEG36" s="60"/>
      <c r="HEP36" s="62"/>
      <c r="HEQ36" s="62"/>
      <c r="HER36" s="62"/>
      <c r="HES36" s="18"/>
      <c r="HET36" s="16"/>
      <c r="HEU36" s="60"/>
      <c r="HFD36" s="62"/>
      <c r="HFE36" s="62"/>
      <c r="HFF36" s="62"/>
      <c r="HFG36" s="18"/>
      <c r="HFH36" s="16"/>
      <c r="HFI36" s="60"/>
      <c r="HFR36" s="62"/>
      <c r="HFS36" s="62"/>
      <c r="HFT36" s="62"/>
      <c r="HFU36" s="18"/>
      <c r="HFV36" s="16"/>
      <c r="HFW36" s="60"/>
      <c r="HGF36" s="62"/>
      <c r="HGG36" s="62"/>
      <c r="HGH36" s="62"/>
      <c r="HGI36" s="18"/>
      <c r="HGJ36" s="16"/>
      <c r="HGK36" s="60"/>
      <c r="HGT36" s="62"/>
      <c r="HGU36" s="62"/>
      <c r="HGV36" s="62"/>
      <c r="HGW36" s="18"/>
      <c r="HGX36" s="16"/>
      <c r="HGY36" s="60"/>
      <c r="HHH36" s="62"/>
      <c r="HHI36" s="62"/>
      <c r="HHJ36" s="62"/>
      <c r="HHK36" s="18"/>
      <c r="HHL36" s="16"/>
      <c r="HHM36" s="60"/>
      <c r="HHV36" s="62"/>
      <c r="HHW36" s="62"/>
      <c r="HHX36" s="62"/>
      <c r="HHY36" s="18"/>
      <c r="HHZ36" s="16"/>
      <c r="HIA36" s="60"/>
      <c r="HIJ36" s="62"/>
      <c r="HIK36" s="62"/>
      <c r="HIL36" s="62"/>
      <c r="HIM36" s="18"/>
      <c r="HIN36" s="16"/>
      <c r="HIO36" s="60"/>
      <c r="HIX36" s="62"/>
      <c r="HIY36" s="62"/>
      <c r="HIZ36" s="62"/>
      <c r="HJA36" s="18"/>
      <c r="HJB36" s="16"/>
      <c r="HJC36" s="60"/>
      <c r="HJL36" s="62"/>
      <c r="HJM36" s="62"/>
      <c r="HJN36" s="62"/>
      <c r="HJO36" s="18"/>
      <c r="HJP36" s="16"/>
      <c r="HJQ36" s="60"/>
      <c r="HJZ36" s="62"/>
      <c r="HKA36" s="62"/>
      <c r="HKB36" s="62"/>
      <c r="HKC36" s="18"/>
      <c r="HKD36" s="16"/>
      <c r="HKE36" s="60"/>
      <c r="HKN36" s="62"/>
      <c r="HKO36" s="62"/>
      <c r="HKP36" s="62"/>
      <c r="HKQ36" s="18"/>
      <c r="HKR36" s="16"/>
      <c r="HKS36" s="60"/>
      <c r="HLB36" s="62"/>
      <c r="HLC36" s="62"/>
      <c r="HLD36" s="62"/>
      <c r="HLE36" s="18"/>
      <c r="HLF36" s="16"/>
      <c r="HLG36" s="60"/>
      <c r="HLP36" s="62"/>
      <c r="HLQ36" s="62"/>
      <c r="HLR36" s="62"/>
      <c r="HLS36" s="18"/>
      <c r="HLT36" s="16"/>
      <c r="HLU36" s="60"/>
      <c r="HMD36" s="62"/>
      <c r="HME36" s="62"/>
      <c r="HMF36" s="62"/>
      <c r="HMG36" s="18"/>
      <c r="HMH36" s="16"/>
      <c r="HMI36" s="60"/>
      <c r="HMR36" s="62"/>
      <c r="HMS36" s="62"/>
      <c r="HMT36" s="62"/>
      <c r="HMU36" s="18"/>
      <c r="HMV36" s="16"/>
      <c r="HMW36" s="60"/>
      <c r="HNF36" s="62"/>
      <c r="HNG36" s="62"/>
      <c r="HNH36" s="62"/>
      <c r="HNI36" s="18"/>
      <c r="HNJ36" s="16"/>
      <c r="HNK36" s="60"/>
      <c r="HNT36" s="62"/>
      <c r="HNU36" s="62"/>
      <c r="HNV36" s="62"/>
      <c r="HNW36" s="18"/>
      <c r="HNX36" s="16"/>
      <c r="HNY36" s="60"/>
      <c r="HOH36" s="62"/>
      <c r="HOI36" s="62"/>
      <c r="HOJ36" s="62"/>
      <c r="HOK36" s="18"/>
      <c r="HOL36" s="16"/>
      <c r="HOM36" s="60"/>
      <c r="HOV36" s="62"/>
      <c r="HOW36" s="62"/>
      <c r="HOX36" s="62"/>
      <c r="HOY36" s="18"/>
      <c r="HOZ36" s="16"/>
      <c r="HPA36" s="60"/>
      <c r="HPJ36" s="62"/>
      <c r="HPK36" s="62"/>
      <c r="HPL36" s="62"/>
      <c r="HPM36" s="18"/>
      <c r="HPN36" s="16"/>
      <c r="HPO36" s="60"/>
      <c r="HPX36" s="62"/>
      <c r="HPY36" s="62"/>
      <c r="HPZ36" s="62"/>
      <c r="HQA36" s="18"/>
      <c r="HQB36" s="16"/>
      <c r="HQC36" s="60"/>
      <c r="HQL36" s="62"/>
      <c r="HQM36" s="62"/>
      <c r="HQN36" s="62"/>
      <c r="HQO36" s="18"/>
      <c r="HQP36" s="16"/>
      <c r="HQQ36" s="60"/>
      <c r="HQZ36" s="62"/>
      <c r="HRA36" s="62"/>
      <c r="HRB36" s="62"/>
      <c r="HRC36" s="18"/>
      <c r="HRD36" s="16"/>
      <c r="HRE36" s="60"/>
      <c r="HRN36" s="62"/>
      <c r="HRO36" s="62"/>
      <c r="HRP36" s="62"/>
      <c r="HRQ36" s="18"/>
      <c r="HRR36" s="16"/>
      <c r="HRS36" s="60"/>
      <c r="HSB36" s="62"/>
      <c r="HSC36" s="62"/>
      <c r="HSD36" s="62"/>
      <c r="HSE36" s="18"/>
      <c r="HSF36" s="16"/>
      <c r="HSG36" s="60"/>
      <c r="HSP36" s="62"/>
      <c r="HSQ36" s="62"/>
      <c r="HSR36" s="62"/>
      <c r="HSS36" s="18"/>
      <c r="HST36" s="16"/>
      <c r="HSU36" s="60"/>
      <c r="HTD36" s="62"/>
      <c r="HTE36" s="62"/>
      <c r="HTF36" s="62"/>
      <c r="HTG36" s="18"/>
      <c r="HTH36" s="16"/>
      <c r="HTI36" s="60"/>
      <c r="HTR36" s="62"/>
      <c r="HTS36" s="62"/>
      <c r="HTT36" s="62"/>
      <c r="HTU36" s="18"/>
      <c r="HTV36" s="16"/>
      <c r="HTW36" s="60"/>
      <c r="HUF36" s="62"/>
      <c r="HUG36" s="62"/>
      <c r="HUH36" s="62"/>
      <c r="HUI36" s="18"/>
      <c r="HUJ36" s="16"/>
      <c r="HUK36" s="60"/>
      <c r="HUT36" s="62"/>
      <c r="HUU36" s="62"/>
      <c r="HUV36" s="62"/>
      <c r="HUW36" s="18"/>
      <c r="HUX36" s="16"/>
      <c r="HUY36" s="60"/>
      <c r="HVH36" s="62"/>
      <c r="HVI36" s="62"/>
      <c r="HVJ36" s="62"/>
      <c r="HVK36" s="18"/>
      <c r="HVL36" s="16"/>
      <c r="HVM36" s="60"/>
      <c r="HVV36" s="62"/>
      <c r="HVW36" s="62"/>
      <c r="HVX36" s="62"/>
      <c r="HVY36" s="18"/>
      <c r="HVZ36" s="16"/>
      <c r="HWA36" s="60"/>
      <c r="HWJ36" s="62"/>
      <c r="HWK36" s="62"/>
      <c r="HWL36" s="62"/>
      <c r="HWM36" s="18"/>
      <c r="HWN36" s="16"/>
      <c r="HWO36" s="60"/>
      <c r="HWX36" s="62"/>
      <c r="HWY36" s="62"/>
      <c r="HWZ36" s="62"/>
      <c r="HXA36" s="18"/>
      <c r="HXB36" s="16"/>
      <c r="HXC36" s="60"/>
      <c r="HXL36" s="62"/>
      <c r="HXM36" s="62"/>
      <c r="HXN36" s="62"/>
      <c r="HXO36" s="18"/>
      <c r="HXP36" s="16"/>
      <c r="HXQ36" s="60"/>
      <c r="HXZ36" s="62"/>
      <c r="HYA36" s="62"/>
      <c r="HYB36" s="62"/>
      <c r="HYC36" s="18"/>
      <c r="HYD36" s="16"/>
      <c r="HYE36" s="60"/>
      <c r="HYN36" s="62"/>
      <c r="HYO36" s="62"/>
      <c r="HYP36" s="62"/>
      <c r="HYQ36" s="18"/>
      <c r="HYR36" s="16"/>
      <c r="HYS36" s="60"/>
      <c r="HZB36" s="62"/>
      <c r="HZC36" s="62"/>
      <c r="HZD36" s="62"/>
      <c r="HZE36" s="18"/>
      <c r="HZF36" s="16"/>
      <c r="HZG36" s="60"/>
      <c r="HZP36" s="62"/>
      <c r="HZQ36" s="62"/>
      <c r="HZR36" s="62"/>
      <c r="HZS36" s="18"/>
      <c r="HZT36" s="16"/>
      <c r="HZU36" s="60"/>
      <c r="IAD36" s="62"/>
      <c r="IAE36" s="62"/>
      <c r="IAF36" s="62"/>
      <c r="IAG36" s="18"/>
      <c r="IAH36" s="16"/>
      <c r="IAI36" s="60"/>
      <c r="IAR36" s="62"/>
      <c r="IAS36" s="62"/>
      <c r="IAT36" s="62"/>
      <c r="IAU36" s="18"/>
      <c r="IAV36" s="16"/>
      <c r="IAW36" s="60"/>
      <c r="IBF36" s="62"/>
      <c r="IBG36" s="62"/>
      <c r="IBH36" s="62"/>
      <c r="IBI36" s="18"/>
      <c r="IBJ36" s="16"/>
      <c r="IBK36" s="60"/>
      <c r="IBT36" s="62"/>
      <c r="IBU36" s="62"/>
      <c r="IBV36" s="62"/>
      <c r="IBW36" s="18"/>
      <c r="IBX36" s="16"/>
      <c r="IBY36" s="60"/>
      <c r="ICH36" s="62"/>
      <c r="ICI36" s="62"/>
      <c r="ICJ36" s="62"/>
      <c r="ICK36" s="18"/>
      <c r="ICL36" s="16"/>
      <c r="ICM36" s="60"/>
      <c r="ICV36" s="62"/>
      <c r="ICW36" s="62"/>
      <c r="ICX36" s="62"/>
      <c r="ICY36" s="18"/>
      <c r="ICZ36" s="16"/>
      <c r="IDA36" s="60"/>
      <c r="IDJ36" s="62"/>
      <c r="IDK36" s="62"/>
      <c r="IDL36" s="62"/>
      <c r="IDM36" s="18"/>
      <c r="IDN36" s="16"/>
      <c r="IDO36" s="60"/>
      <c r="IDX36" s="62"/>
      <c r="IDY36" s="62"/>
      <c r="IDZ36" s="62"/>
      <c r="IEA36" s="18"/>
      <c r="IEB36" s="16"/>
      <c r="IEC36" s="60"/>
      <c r="IEL36" s="62"/>
      <c r="IEM36" s="62"/>
      <c r="IEN36" s="62"/>
      <c r="IEO36" s="18"/>
      <c r="IEP36" s="16"/>
      <c r="IEQ36" s="60"/>
      <c r="IEZ36" s="62"/>
      <c r="IFA36" s="62"/>
      <c r="IFB36" s="62"/>
      <c r="IFC36" s="18"/>
      <c r="IFD36" s="16"/>
      <c r="IFE36" s="60"/>
      <c r="IFN36" s="62"/>
      <c r="IFO36" s="62"/>
      <c r="IFP36" s="62"/>
      <c r="IFQ36" s="18"/>
      <c r="IFR36" s="16"/>
      <c r="IFS36" s="60"/>
      <c r="IGB36" s="62"/>
      <c r="IGC36" s="62"/>
      <c r="IGD36" s="62"/>
      <c r="IGE36" s="18"/>
      <c r="IGF36" s="16"/>
      <c r="IGG36" s="60"/>
      <c r="IGP36" s="62"/>
      <c r="IGQ36" s="62"/>
      <c r="IGR36" s="62"/>
      <c r="IGS36" s="18"/>
      <c r="IGT36" s="16"/>
      <c r="IGU36" s="60"/>
      <c r="IHD36" s="62"/>
      <c r="IHE36" s="62"/>
      <c r="IHF36" s="62"/>
      <c r="IHG36" s="18"/>
      <c r="IHH36" s="16"/>
      <c r="IHI36" s="60"/>
      <c r="IHR36" s="62"/>
      <c r="IHS36" s="62"/>
      <c r="IHT36" s="62"/>
      <c r="IHU36" s="18"/>
      <c r="IHV36" s="16"/>
      <c r="IHW36" s="60"/>
      <c r="IIF36" s="62"/>
      <c r="IIG36" s="62"/>
      <c r="IIH36" s="62"/>
      <c r="III36" s="18"/>
      <c r="IIJ36" s="16"/>
      <c r="IIK36" s="60"/>
      <c r="IIT36" s="62"/>
      <c r="IIU36" s="62"/>
      <c r="IIV36" s="62"/>
      <c r="IIW36" s="18"/>
      <c r="IIX36" s="16"/>
      <c r="IIY36" s="60"/>
      <c r="IJH36" s="62"/>
      <c r="IJI36" s="62"/>
      <c r="IJJ36" s="62"/>
      <c r="IJK36" s="18"/>
      <c r="IJL36" s="16"/>
      <c r="IJM36" s="60"/>
      <c r="IJV36" s="62"/>
      <c r="IJW36" s="62"/>
      <c r="IJX36" s="62"/>
      <c r="IJY36" s="18"/>
      <c r="IJZ36" s="16"/>
      <c r="IKA36" s="60"/>
      <c r="IKJ36" s="62"/>
      <c r="IKK36" s="62"/>
      <c r="IKL36" s="62"/>
      <c r="IKM36" s="18"/>
      <c r="IKN36" s="16"/>
      <c r="IKO36" s="60"/>
      <c r="IKX36" s="62"/>
      <c r="IKY36" s="62"/>
      <c r="IKZ36" s="62"/>
      <c r="ILA36" s="18"/>
      <c r="ILB36" s="16"/>
      <c r="ILC36" s="60"/>
      <c r="ILL36" s="62"/>
      <c r="ILM36" s="62"/>
      <c r="ILN36" s="62"/>
      <c r="ILO36" s="18"/>
      <c r="ILP36" s="16"/>
      <c r="ILQ36" s="60"/>
      <c r="ILZ36" s="62"/>
      <c r="IMA36" s="62"/>
      <c r="IMB36" s="62"/>
      <c r="IMC36" s="18"/>
      <c r="IMD36" s="16"/>
      <c r="IME36" s="60"/>
      <c r="IMN36" s="62"/>
      <c r="IMO36" s="62"/>
      <c r="IMP36" s="62"/>
      <c r="IMQ36" s="18"/>
      <c r="IMR36" s="16"/>
      <c r="IMS36" s="60"/>
      <c r="INB36" s="62"/>
      <c r="INC36" s="62"/>
      <c r="IND36" s="62"/>
      <c r="INE36" s="18"/>
      <c r="INF36" s="16"/>
      <c r="ING36" s="60"/>
      <c r="INP36" s="62"/>
      <c r="INQ36" s="62"/>
      <c r="INR36" s="62"/>
      <c r="INS36" s="18"/>
      <c r="INT36" s="16"/>
      <c r="INU36" s="60"/>
      <c r="IOD36" s="62"/>
      <c r="IOE36" s="62"/>
      <c r="IOF36" s="62"/>
      <c r="IOG36" s="18"/>
      <c r="IOH36" s="16"/>
      <c r="IOI36" s="60"/>
      <c r="IOR36" s="62"/>
      <c r="IOS36" s="62"/>
      <c r="IOT36" s="62"/>
      <c r="IOU36" s="18"/>
      <c r="IOV36" s="16"/>
      <c r="IOW36" s="60"/>
      <c r="IPF36" s="62"/>
      <c r="IPG36" s="62"/>
      <c r="IPH36" s="62"/>
      <c r="IPI36" s="18"/>
      <c r="IPJ36" s="16"/>
      <c r="IPK36" s="60"/>
      <c r="IPT36" s="62"/>
      <c r="IPU36" s="62"/>
      <c r="IPV36" s="62"/>
      <c r="IPW36" s="18"/>
      <c r="IPX36" s="16"/>
      <c r="IPY36" s="60"/>
      <c r="IQH36" s="62"/>
      <c r="IQI36" s="62"/>
      <c r="IQJ36" s="62"/>
      <c r="IQK36" s="18"/>
      <c r="IQL36" s="16"/>
      <c r="IQM36" s="60"/>
      <c r="IQV36" s="62"/>
      <c r="IQW36" s="62"/>
      <c r="IQX36" s="62"/>
      <c r="IQY36" s="18"/>
      <c r="IQZ36" s="16"/>
      <c r="IRA36" s="60"/>
      <c r="IRJ36" s="62"/>
      <c r="IRK36" s="62"/>
      <c r="IRL36" s="62"/>
      <c r="IRM36" s="18"/>
      <c r="IRN36" s="16"/>
      <c r="IRO36" s="60"/>
      <c r="IRX36" s="62"/>
      <c r="IRY36" s="62"/>
      <c r="IRZ36" s="62"/>
      <c r="ISA36" s="18"/>
      <c r="ISB36" s="16"/>
      <c r="ISC36" s="60"/>
      <c r="ISL36" s="62"/>
      <c r="ISM36" s="62"/>
      <c r="ISN36" s="62"/>
      <c r="ISO36" s="18"/>
      <c r="ISP36" s="16"/>
      <c r="ISQ36" s="60"/>
      <c r="ISZ36" s="62"/>
      <c r="ITA36" s="62"/>
      <c r="ITB36" s="62"/>
      <c r="ITC36" s="18"/>
      <c r="ITD36" s="16"/>
      <c r="ITE36" s="60"/>
      <c r="ITN36" s="62"/>
      <c r="ITO36" s="62"/>
      <c r="ITP36" s="62"/>
      <c r="ITQ36" s="18"/>
      <c r="ITR36" s="16"/>
      <c r="ITS36" s="60"/>
      <c r="IUB36" s="62"/>
      <c r="IUC36" s="62"/>
      <c r="IUD36" s="62"/>
      <c r="IUE36" s="18"/>
      <c r="IUF36" s="16"/>
      <c r="IUG36" s="60"/>
      <c r="IUP36" s="62"/>
      <c r="IUQ36" s="62"/>
      <c r="IUR36" s="62"/>
      <c r="IUS36" s="18"/>
      <c r="IUT36" s="16"/>
      <c r="IUU36" s="60"/>
      <c r="IVD36" s="62"/>
      <c r="IVE36" s="62"/>
      <c r="IVF36" s="62"/>
      <c r="IVG36" s="18"/>
      <c r="IVH36" s="16"/>
      <c r="IVI36" s="60"/>
      <c r="IVR36" s="62"/>
      <c r="IVS36" s="62"/>
      <c r="IVT36" s="62"/>
      <c r="IVU36" s="18"/>
      <c r="IVV36" s="16"/>
      <c r="IVW36" s="60"/>
      <c r="IWF36" s="62"/>
      <c r="IWG36" s="62"/>
      <c r="IWH36" s="62"/>
      <c r="IWI36" s="18"/>
      <c r="IWJ36" s="16"/>
      <c r="IWK36" s="60"/>
      <c r="IWT36" s="62"/>
      <c r="IWU36" s="62"/>
      <c r="IWV36" s="62"/>
      <c r="IWW36" s="18"/>
      <c r="IWX36" s="16"/>
      <c r="IWY36" s="60"/>
      <c r="IXH36" s="62"/>
      <c r="IXI36" s="62"/>
      <c r="IXJ36" s="62"/>
      <c r="IXK36" s="18"/>
      <c r="IXL36" s="16"/>
      <c r="IXM36" s="60"/>
      <c r="IXV36" s="62"/>
      <c r="IXW36" s="62"/>
      <c r="IXX36" s="62"/>
      <c r="IXY36" s="18"/>
      <c r="IXZ36" s="16"/>
      <c r="IYA36" s="60"/>
      <c r="IYJ36" s="62"/>
      <c r="IYK36" s="62"/>
      <c r="IYL36" s="62"/>
      <c r="IYM36" s="18"/>
      <c r="IYN36" s="16"/>
      <c r="IYO36" s="60"/>
      <c r="IYX36" s="62"/>
      <c r="IYY36" s="62"/>
      <c r="IYZ36" s="62"/>
      <c r="IZA36" s="18"/>
      <c r="IZB36" s="16"/>
      <c r="IZC36" s="60"/>
      <c r="IZL36" s="62"/>
      <c r="IZM36" s="62"/>
      <c r="IZN36" s="62"/>
      <c r="IZO36" s="18"/>
      <c r="IZP36" s="16"/>
      <c r="IZQ36" s="60"/>
      <c r="IZZ36" s="62"/>
      <c r="JAA36" s="62"/>
      <c r="JAB36" s="62"/>
      <c r="JAC36" s="18"/>
      <c r="JAD36" s="16"/>
      <c r="JAE36" s="60"/>
      <c r="JAN36" s="62"/>
      <c r="JAO36" s="62"/>
      <c r="JAP36" s="62"/>
      <c r="JAQ36" s="18"/>
      <c r="JAR36" s="16"/>
      <c r="JAS36" s="60"/>
      <c r="JBB36" s="62"/>
      <c r="JBC36" s="62"/>
      <c r="JBD36" s="62"/>
      <c r="JBE36" s="18"/>
      <c r="JBF36" s="16"/>
      <c r="JBG36" s="60"/>
      <c r="JBP36" s="62"/>
      <c r="JBQ36" s="62"/>
      <c r="JBR36" s="62"/>
      <c r="JBS36" s="18"/>
      <c r="JBT36" s="16"/>
      <c r="JBU36" s="60"/>
      <c r="JCD36" s="62"/>
      <c r="JCE36" s="62"/>
      <c r="JCF36" s="62"/>
      <c r="JCG36" s="18"/>
      <c r="JCH36" s="16"/>
      <c r="JCI36" s="60"/>
      <c r="JCR36" s="62"/>
      <c r="JCS36" s="62"/>
      <c r="JCT36" s="62"/>
      <c r="JCU36" s="18"/>
      <c r="JCV36" s="16"/>
      <c r="JCW36" s="60"/>
      <c r="JDF36" s="62"/>
      <c r="JDG36" s="62"/>
      <c r="JDH36" s="62"/>
      <c r="JDI36" s="18"/>
      <c r="JDJ36" s="16"/>
      <c r="JDK36" s="60"/>
      <c r="JDT36" s="62"/>
      <c r="JDU36" s="62"/>
      <c r="JDV36" s="62"/>
      <c r="JDW36" s="18"/>
      <c r="JDX36" s="16"/>
      <c r="JDY36" s="60"/>
      <c r="JEH36" s="62"/>
      <c r="JEI36" s="62"/>
      <c r="JEJ36" s="62"/>
      <c r="JEK36" s="18"/>
      <c r="JEL36" s="16"/>
      <c r="JEM36" s="60"/>
      <c r="JEV36" s="62"/>
      <c r="JEW36" s="62"/>
      <c r="JEX36" s="62"/>
      <c r="JEY36" s="18"/>
      <c r="JEZ36" s="16"/>
      <c r="JFA36" s="60"/>
      <c r="JFJ36" s="62"/>
      <c r="JFK36" s="62"/>
      <c r="JFL36" s="62"/>
      <c r="JFM36" s="18"/>
      <c r="JFN36" s="16"/>
      <c r="JFO36" s="60"/>
      <c r="JFX36" s="62"/>
      <c r="JFY36" s="62"/>
      <c r="JFZ36" s="62"/>
      <c r="JGA36" s="18"/>
      <c r="JGB36" s="16"/>
      <c r="JGC36" s="60"/>
      <c r="JGL36" s="62"/>
      <c r="JGM36" s="62"/>
      <c r="JGN36" s="62"/>
      <c r="JGO36" s="18"/>
      <c r="JGP36" s="16"/>
      <c r="JGQ36" s="60"/>
      <c r="JGZ36" s="62"/>
      <c r="JHA36" s="62"/>
      <c r="JHB36" s="62"/>
      <c r="JHC36" s="18"/>
      <c r="JHD36" s="16"/>
      <c r="JHE36" s="60"/>
      <c r="JHN36" s="62"/>
      <c r="JHO36" s="62"/>
      <c r="JHP36" s="62"/>
      <c r="JHQ36" s="18"/>
      <c r="JHR36" s="16"/>
      <c r="JHS36" s="60"/>
      <c r="JIB36" s="62"/>
      <c r="JIC36" s="62"/>
      <c r="JID36" s="62"/>
      <c r="JIE36" s="18"/>
      <c r="JIF36" s="16"/>
      <c r="JIG36" s="60"/>
      <c r="JIP36" s="62"/>
      <c r="JIQ36" s="62"/>
      <c r="JIR36" s="62"/>
      <c r="JIS36" s="18"/>
      <c r="JIT36" s="16"/>
      <c r="JIU36" s="60"/>
      <c r="JJD36" s="62"/>
      <c r="JJE36" s="62"/>
      <c r="JJF36" s="62"/>
      <c r="JJG36" s="18"/>
      <c r="JJH36" s="16"/>
      <c r="JJI36" s="60"/>
      <c r="JJR36" s="62"/>
      <c r="JJS36" s="62"/>
      <c r="JJT36" s="62"/>
      <c r="JJU36" s="18"/>
      <c r="JJV36" s="16"/>
      <c r="JJW36" s="60"/>
      <c r="JKF36" s="62"/>
      <c r="JKG36" s="62"/>
      <c r="JKH36" s="62"/>
      <c r="JKI36" s="18"/>
      <c r="JKJ36" s="16"/>
      <c r="JKK36" s="60"/>
      <c r="JKT36" s="62"/>
      <c r="JKU36" s="62"/>
      <c r="JKV36" s="62"/>
      <c r="JKW36" s="18"/>
      <c r="JKX36" s="16"/>
      <c r="JKY36" s="60"/>
      <c r="JLH36" s="62"/>
      <c r="JLI36" s="62"/>
      <c r="JLJ36" s="62"/>
      <c r="JLK36" s="18"/>
      <c r="JLL36" s="16"/>
      <c r="JLM36" s="60"/>
      <c r="JLV36" s="62"/>
      <c r="JLW36" s="62"/>
      <c r="JLX36" s="62"/>
      <c r="JLY36" s="18"/>
      <c r="JLZ36" s="16"/>
      <c r="JMA36" s="60"/>
      <c r="JMJ36" s="62"/>
      <c r="JMK36" s="62"/>
      <c r="JML36" s="62"/>
      <c r="JMM36" s="18"/>
      <c r="JMN36" s="16"/>
      <c r="JMO36" s="60"/>
      <c r="JMX36" s="62"/>
      <c r="JMY36" s="62"/>
      <c r="JMZ36" s="62"/>
      <c r="JNA36" s="18"/>
      <c r="JNB36" s="16"/>
      <c r="JNC36" s="60"/>
      <c r="JNL36" s="62"/>
      <c r="JNM36" s="62"/>
      <c r="JNN36" s="62"/>
      <c r="JNO36" s="18"/>
      <c r="JNP36" s="16"/>
      <c r="JNQ36" s="60"/>
      <c r="JNZ36" s="62"/>
      <c r="JOA36" s="62"/>
      <c r="JOB36" s="62"/>
      <c r="JOC36" s="18"/>
      <c r="JOD36" s="16"/>
      <c r="JOE36" s="60"/>
      <c r="JON36" s="62"/>
      <c r="JOO36" s="62"/>
      <c r="JOP36" s="62"/>
      <c r="JOQ36" s="18"/>
      <c r="JOR36" s="16"/>
      <c r="JOS36" s="60"/>
      <c r="JPB36" s="62"/>
      <c r="JPC36" s="62"/>
      <c r="JPD36" s="62"/>
      <c r="JPE36" s="18"/>
      <c r="JPF36" s="16"/>
      <c r="JPG36" s="60"/>
      <c r="JPP36" s="62"/>
      <c r="JPQ36" s="62"/>
      <c r="JPR36" s="62"/>
      <c r="JPS36" s="18"/>
      <c r="JPT36" s="16"/>
      <c r="JPU36" s="60"/>
      <c r="JQD36" s="62"/>
      <c r="JQE36" s="62"/>
      <c r="JQF36" s="62"/>
      <c r="JQG36" s="18"/>
      <c r="JQH36" s="16"/>
      <c r="JQI36" s="60"/>
      <c r="JQR36" s="62"/>
      <c r="JQS36" s="62"/>
      <c r="JQT36" s="62"/>
      <c r="JQU36" s="18"/>
      <c r="JQV36" s="16"/>
      <c r="JQW36" s="60"/>
      <c r="JRF36" s="62"/>
      <c r="JRG36" s="62"/>
      <c r="JRH36" s="62"/>
      <c r="JRI36" s="18"/>
      <c r="JRJ36" s="16"/>
      <c r="JRK36" s="60"/>
      <c r="JRT36" s="62"/>
      <c r="JRU36" s="62"/>
      <c r="JRV36" s="62"/>
      <c r="JRW36" s="18"/>
      <c r="JRX36" s="16"/>
      <c r="JRY36" s="60"/>
      <c r="JSH36" s="62"/>
      <c r="JSI36" s="62"/>
      <c r="JSJ36" s="62"/>
      <c r="JSK36" s="18"/>
      <c r="JSL36" s="16"/>
      <c r="JSM36" s="60"/>
      <c r="JSV36" s="62"/>
      <c r="JSW36" s="62"/>
      <c r="JSX36" s="62"/>
      <c r="JSY36" s="18"/>
      <c r="JSZ36" s="16"/>
      <c r="JTA36" s="60"/>
      <c r="JTJ36" s="62"/>
      <c r="JTK36" s="62"/>
      <c r="JTL36" s="62"/>
      <c r="JTM36" s="18"/>
      <c r="JTN36" s="16"/>
      <c r="JTO36" s="60"/>
      <c r="JTX36" s="62"/>
      <c r="JTY36" s="62"/>
      <c r="JTZ36" s="62"/>
      <c r="JUA36" s="18"/>
      <c r="JUB36" s="16"/>
      <c r="JUC36" s="60"/>
      <c r="JUL36" s="62"/>
      <c r="JUM36" s="62"/>
      <c r="JUN36" s="62"/>
      <c r="JUO36" s="18"/>
      <c r="JUP36" s="16"/>
      <c r="JUQ36" s="60"/>
      <c r="JUZ36" s="62"/>
      <c r="JVA36" s="62"/>
      <c r="JVB36" s="62"/>
      <c r="JVC36" s="18"/>
      <c r="JVD36" s="16"/>
      <c r="JVE36" s="60"/>
      <c r="JVN36" s="62"/>
      <c r="JVO36" s="62"/>
      <c r="JVP36" s="62"/>
      <c r="JVQ36" s="18"/>
      <c r="JVR36" s="16"/>
      <c r="JVS36" s="60"/>
      <c r="JWB36" s="62"/>
      <c r="JWC36" s="62"/>
      <c r="JWD36" s="62"/>
      <c r="JWE36" s="18"/>
      <c r="JWF36" s="16"/>
      <c r="JWG36" s="60"/>
      <c r="JWP36" s="62"/>
      <c r="JWQ36" s="62"/>
      <c r="JWR36" s="62"/>
      <c r="JWS36" s="18"/>
      <c r="JWT36" s="16"/>
      <c r="JWU36" s="60"/>
      <c r="JXD36" s="62"/>
      <c r="JXE36" s="62"/>
      <c r="JXF36" s="62"/>
      <c r="JXG36" s="18"/>
      <c r="JXH36" s="16"/>
      <c r="JXI36" s="60"/>
      <c r="JXR36" s="62"/>
      <c r="JXS36" s="62"/>
      <c r="JXT36" s="62"/>
      <c r="JXU36" s="18"/>
      <c r="JXV36" s="16"/>
      <c r="JXW36" s="60"/>
      <c r="JYF36" s="62"/>
      <c r="JYG36" s="62"/>
      <c r="JYH36" s="62"/>
      <c r="JYI36" s="18"/>
      <c r="JYJ36" s="16"/>
      <c r="JYK36" s="60"/>
      <c r="JYT36" s="62"/>
      <c r="JYU36" s="62"/>
      <c r="JYV36" s="62"/>
      <c r="JYW36" s="18"/>
      <c r="JYX36" s="16"/>
      <c r="JYY36" s="60"/>
      <c r="JZH36" s="62"/>
      <c r="JZI36" s="62"/>
      <c r="JZJ36" s="62"/>
      <c r="JZK36" s="18"/>
      <c r="JZL36" s="16"/>
      <c r="JZM36" s="60"/>
      <c r="JZV36" s="62"/>
      <c r="JZW36" s="62"/>
      <c r="JZX36" s="62"/>
      <c r="JZY36" s="18"/>
      <c r="JZZ36" s="16"/>
      <c r="KAA36" s="60"/>
      <c r="KAJ36" s="62"/>
      <c r="KAK36" s="62"/>
      <c r="KAL36" s="62"/>
      <c r="KAM36" s="18"/>
      <c r="KAN36" s="16"/>
      <c r="KAO36" s="60"/>
      <c r="KAX36" s="62"/>
      <c r="KAY36" s="62"/>
      <c r="KAZ36" s="62"/>
      <c r="KBA36" s="18"/>
      <c r="KBB36" s="16"/>
      <c r="KBC36" s="60"/>
      <c r="KBL36" s="62"/>
      <c r="KBM36" s="62"/>
      <c r="KBN36" s="62"/>
      <c r="KBO36" s="18"/>
      <c r="KBP36" s="16"/>
      <c r="KBQ36" s="60"/>
      <c r="KBZ36" s="62"/>
      <c r="KCA36" s="62"/>
      <c r="KCB36" s="62"/>
      <c r="KCC36" s="18"/>
      <c r="KCD36" s="16"/>
      <c r="KCE36" s="60"/>
      <c r="KCN36" s="62"/>
      <c r="KCO36" s="62"/>
      <c r="KCP36" s="62"/>
      <c r="KCQ36" s="18"/>
      <c r="KCR36" s="16"/>
      <c r="KCS36" s="60"/>
      <c r="KDB36" s="62"/>
      <c r="KDC36" s="62"/>
      <c r="KDD36" s="62"/>
      <c r="KDE36" s="18"/>
      <c r="KDF36" s="16"/>
      <c r="KDG36" s="60"/>
      <c r="KDP36" s="62"/>
      <c r="KDQ36" s="62"/>
      <c r="KDR36" s="62"/>
      <c r="KDS36" s="18"/>
      <c r="KDT36" s="16"/>
      <c r="KDU36" s="60"/>
      <c r="KED36" s="62"/>
      <c r="KEE36" s="62"/>
      <c r="KEF36" s="62"/>
      <c r="KEG36" s="18"/>
      <c r="KEH36" s="16"/>
      <c r="KEI36" s="60"/>
      <c r="KER36" s="62"/>
      <c r="KES36" s="62"/>
      <c r="KET36" s="62"/>
      <c r="KEU36" s="18"/>
      <c r="KEV36" s="16"/>
      <c r="KEW36" s="60"/>
      <c r="KFF36" s="62"/>
      <c r="KFG36" s="62"/>
      <c r="KFH36" s="62"/>
      <c r="KFI36" s="18"/>
      <c r="KFJ36" s="16"/>
      <c r="KFK36" s="60"/>
      <c r="KFT36" s="62"/>
      <c r="KFU36" s="62"/>
      <c r="KFV36" s="62"/>
      <c r="KFW36" s="18"/>
      <c r="KFX36" s="16"/>
      <c r="KFY36" s="60"/>
      <c r="KGH36" s="62"/>
      <c r="KGI36" s="62"/>
      <c r="KGJ36" s="62"/>
      <c r="KGK36" s="18"/>
      <c r="KGL36" s="16"/>
      <c r="KGM36" s="60"/>
      <c r="KGV36" s="62"/>
      <c r="KGW36" s="62"/>
      <c r="KGX36" s="62"/>
      <c r="KGY36" s="18"/>
      <c r="KGZ36" s="16"/>
      <c r="KHA36" s="60"/>
      <c r="KHJ36" s="62"/>
      <c r="KHK36" s="62"/>
      <c r="KHL36" s="62"/>
      <c r="KHM36" s="18"/>
      <c r="KHN36" s="16"/>
      <c r="KHO36" s="60"/>
      <c r="KHX36" s="62"/>
      <c r="KHY36" s="62"/>
      <c r="KHZ36" s="62"/>
      <c r="KIA36" s="18"/>
      <c r="KIB36" s="16"/>
      <c r="KIC36" s="60"/>
      <c r="KIL36" s="62"/>
      <c r="KIM36" s="62"/>
      <c r="KIN36" s="62"/>
      <c r="KIO36" s="18"/>
      <c r="KIP36" s="16"/>
      <c r="KIQ36" s="60"/>
      <c r="KIZ36" s="62"/>
      <c r="KJA36" s="62"/>
      <c r="KJB36" s="62"/>
      <c r="KJC36" s="18"/>
      <c r="KJD36" s="16"/>
      <c r="KJE36" s="60"/>
      <c r="KJN36" s="62"/>
      <c r="KJO36" s="62"/>
      <c r="KJP36" s="62"/>
      <c r="KJQ36" s="18"/>
      <c r="KJR36" s="16"/>
      <c r="KJS36" s="60"/>
      <c r="KKB36" s="62"/>
      <c r="KKC36" s="62"/>
      <c r="KKD36" s="62"/>
      <c r="KKE36" s="18"/>
      <c r="KKF36" s="16"/>
      <c r="KKG36" s="60"/>
      <c r="KKP36" s="62"/>
      <c r="KKQ36" s="62"/>
      <c r="KKR36" s="62"/>
      <c r="KKS36" s="18"/>
      <c r="KKT36" s="16"/>
      <c r="KKU36" s="60"/>
      <c r="KLD36" s="62"/>
      <c r="KLE36" s="62"/>
      <c r="KLF36" s="62"/>
      <c r="KLG36" s="18"/>
      <c r="KLH36" s="16"/>
      <c r="KLI36" s="60"/>
      <c r="KLR36" s="62"/>
      <c r="KLS36" s="62"/>
      <c r="KLT36" s="62"/>
      <c r="KLU36" s="18"/>
      <c r="KLV36" s="16"/>
      <c r="KLW36" s="60"/>
      <c r="KMF36" s="62"/>
      <c r="KMG36" s="62"/>
      <c r="KMH36" s="62"/>
      <c r="KMI36" s="18"/>
      <c r="KMJ36" s="16"/>
      <c r="KMK36" s="60"/>
      <c r="KMT36" s="62"/>
      <c r="KMU36" s="62"/>
      <c r="KMV36" s="62"/>
      <c r="KMW36" s="18"/>
      <c r="KMX36" s="16"/>
      <c r="KMY36" s="60"/>
      <c r="KNH36" s="62"/>
      <c r="KNI36" s="62"/>
      <c r="KNJ36" s="62"/>
      <c r="KNK36" s="18"/>
      <c r="KNL36" s="16"/>
      <c r="KNM36" s="60"/>
      <c r="KNV36" s="62"/>
      <c r="KNW36" s="62"/>
      <c r="KNX36" s="62"/>
      <c r="KNY36" s="18"/>
      <c r="KNZ36" s="16"/>
      <c r="KOA36" s="60"/>
      <c r="KOJ36" s="62"/>
      <c r="KOK36" s="62"/>
      <c r="KOL36" s="62"/>
      <c r="KOM36" s="18"/>
      <c r="KON36" s="16"/>
      <c r="KOO36" s="60"/>
      <c r="KOX36" s="62"/>
      <c r="KOY36" s="62"/>
      <c r="KOZ36" s="62"/>
      <c r="KPA36" s="18"/>
      <c r="KPB36" s="16"/>
      <c r="KPC36" s="60"/>
      <c r="KPL36" s="62"/>
      <c r="KPM36" s="62"/>
      <c r="KPN36" s="62"/>
      <c r="KPO36" s="18"/>
      <c r="KPP36" s="16"/>
      <c r="KPQ36" s="60"/>
      <c r="KPZ36" s="62"/>
      <c r="KQA36" s="62"/>
      <c r="KQB36" s="62"/>
      <c r="KQC36" s="18"/>
      <c r="KQD36" s="16"/>
      <c r="KQE36" s="60"/>
      <c r="KQN36" s="62"/>
      <c r="KQO36" s="62"/>
      <c r="KQP36" s="62"/>
      <c r="KQQ36" s="18"/>
      <c r="KQR36" s="16"/>
      <c r="KQS36" s="60"/>
      <c r="KRB36" s="62"/>
      <c r="KRC36" s="62"/>
      <c r="KRD36" s="62"/>
      <c r="KRE36" s="18"/>
      <c r="KRF36" s="16"/>
      <c r="KRG36" s="60"/>
      <c r="KRP36" s="62"/>
      <c r="KRQ36" s="62"/>
      <c r="KRR36" s="62"/>
      <c r="KRS36" s="18"/>
      <c r="KRT36" s="16"/>
      <c r="KRU36" s="60"/>
      <c r="KSD36" s="62"/>
      <c r="KSE36" s="62"/>
      <c r="KSF36" s="62"/>
      <c r="KSG36" s="18"/>
      <c r="KSH36" s="16"/>
      <c r="KSI36" s="60"/>
      <c r="KSR36" s="62"/>
      <c r="KSS36" s="62"/>
      <c r="KST36" s="62"/>
      <c r="KSU36" s="18"/>
      <c r="KSV36" s="16"/>
      <c r="KSW36" s="60"/>
      <c r="KTF36" s="62"/>
      <c r="KTG36" s="62"/>
      <c r="KTH36" s="62"/>
      <c r="KTI36" s="18"/>
      <c r="KTJ36" s="16"/>
      <c r="KTK36" s="60"/>
      <c r="KTT36" s="62"/>
      <c r="KTU36" s="62"/>
      <c r="KTV36" s="62"/>
      <c r="KTW36" s="18"/>
      <c r="KTX36" s="16"/>
      <c r="KTY36" s="60"/>
      <c r="KUH36" s="62"/>
      <c r="KUI36" s="62"/>
      <c r="KUJ36" s="62"/>
      <c r="KUK36" s="18"/>
      <c r="KUL36" s="16"/>
      <c r="KUM36" s="60"/>
      <c r="KUV36" s="62"/>
      <c r="KUW36" s="62"/>
      <c r="KUX36" s="62"/>
      <c r="KUY36" s="18"/>
      <c r="KUZ36" s="16"/>
      <c r="KVA36" s="60"/>
      <c r="KVJ36" s="62"/>
      <c r="KVK36" s="62"/>
      <c r="KVL36" s="62"/>
      <c r="KVM36" s="18"/>
      <c r="KVN36" s="16"/>
      <c r="KVO36" s="60"/>
      <c r="KVX36" s="62"/>
      <c r="KVY36" s="62"/>
      <c r="KVZ36" s="62"/>
      <c r="KWA36" s="18"/>
      <c r="KWB36" s="16"/>
      <c r="KWC36" s="60"/>
      <c r="KWL36" s="62"/>
      <c r="KWM36" s="62"/>
      <c r="KWN36" s="62"/>
      <c r="KWO36" s="18"/>
      <c r="KWP36" s="16"/>
      <c r="KWQ36" s="60"/>
      <c r="KWZ36" s="62"/>
      <c r="KXA36" s="62"/>
      <c r="KXB36" s="62"/>
      <c r="KXC36" s="18"/>
      <c r="KXD36" s="16"/>
      <c r="KXE36" s="60"/>
      <c r="KXN36" s="62"/>
      <c r="KXO36" s="62"/>
      <c r="KXP36" s="62"/>
      <c r="KXQ36" s="18"/>
      <c r="KXR36" s="16"/>
      <c r="KXS36" s="60"/>
      <c r="KYB36" s="62"/>
      <c r="KYC36" s="62"/>
      <c r="KYD36" s="62"/>
      <c r="KYE36" s="18"/>
      <c r="KYF36" s="16"/>
      <c r="KYG36" s="60"/>
      <c r="KYP36" s="62"/>
      <c r="KYQ36" s="62"/>
      <c r="KYR36" s="62"/>
      <c r="KYS36" s="18"/>
      <c r="KYT36" s="16"/>
      <c r="KYU36" s="60"/>
      <c r="KZD36" s="62"/>
      <c r="KZE36" s="62"/>
      <c r="KZF36" s="62"/>
      <c r="KZG36" s="18"/>
      <c r="KZH36" s="16"/>
      <c r="KZI36" s="60"/>
      <c r="KZR36" s="62"/>
      <c r="KZS36" s="62"/>
      <c r="KZT36" s="62"/>
      <c r="KZU36" s="18"/>
      <c r="KZV36" s="16"/>
      <c r="KZW36" s="60"/>
      <c r="LAF36" s="62"/>
      <c r="LAG36" s="62"/>
      <c r="LAH36" s="62"/>
      <c r="LAI36" s="18"/>
      <c r="LAJ36" s="16"/>
      <c r="LAK36" s="60"/>
      <c r="LAT36" s="62"/>
      <c r="LAU36" s="62"/>
      <c r="LAV36" s="62"/>
      <c r="LAW36" s="18"/>
      <c r="LAX36" s="16"/>
      <c r="LAY36" s="60"/>
      <c r="LBH36" s="62"/>
      <c r="LBI36" s="62"/>
      <c r="LBJ36" s="62"/>
      <c r="LBK36" s="18"/>
      <c r="LBL36" s="16"/>
      <c r="LBM36" s="60"/>
      <c r="LBV36" s="62"/>
      <c r="LBW36" s="62"/>
      <c r="LBX36" s="62"/>
      <c r="LBY36" s="18"/>
      <c r="LBZ36" s="16"/>
      <c r="LCA36" s="60"/>
      <c r="LCJ36" s="62"/>
      <c r="LCK36" s="62"/>
      <c r="LCL36" s="62"/>
      <c r="LCM36" s="18"/>
      <c r="LCN36" s="16"/>
      <c r="LCO36" s="60"/>
      <c r="LCX36" s="62"/>
      <c r="LCY36" s="62"/>
      <c r="LCZ36" s="62"/>
      <c r="LDA36" s="18"/>
      <c r="LDB36" s="16"/>
      <c r="LDC36" s="60"/>
      <c r="LDL36" s="62"/>
      <c r="LDM36" s="62"/>
      <c r="LDN36" s="62"/>
      <c r="LDO36" s="18"/>
      <c r="LDP36" s="16"/>
      <c r="LDQ36" s="60"/>
      <c r="LDZ36" s="62"/>
      <c r="LEA36" s="62"/>
      <c r="LEB36" s="62"/>
      <c r="LEC36" s="18"/>
      <c r="LED36" s="16"/>
      <c r="LEE36" s="60"/>
      <c r="LEN36" s="62"/>
      <c r="LEO36" s="62"/>
      <c r="LEP36" s="62"/>
      <c r="LEQ36" s="18"/>
      <c r="LER36" s="16"/>
      <c r="LES36" s="60"/>
      <c r="LFB36" s="62"/>
      <c r="LFC36" s="62"/>
      <c r="LFD36" s="62"/>
      <c r="LFE36" s="18"/>
      <c r="LFF36" s="16"/>
      <c r="LFG36" s="60"/>
      <c r="LFP36" s="62"/>
      <c r="LFQ36" s="62"/>
      <c r="LFR36" s="62"/>
      <c r="LFS36" s="18"/>
      <c r="LFT36" s="16"/>
      <c r="LFU36" s="60"/>
      <c r="LGD36" s="62"/>
      <c r="LGE36" s="62"/>
      <c r="LGF36" s="62"/>
      <c r="LGG36" s="18"/>
      <c r="LGH36" s="16"/>
      <c r="LGI36" s="60"/>
      <c r="LGR36" s="62"/>
      <c r="LGS36" s="62"/>
      <c r="LGT36" s="62"/>
      <c r="LGU36" s="18"/>
      <c r="LGV36" s="16"/>
      <c r="LGW36" s="60"/>
      <c r="LHF36" s="62"/>
      <c r="LHG36" s="62"/>
      <c r="LHH36" s="62"/>
      <c r="LHI36" s="18"/>
      <c r="LHJ36" s="16"/>
      <c r="LHK36" s="60"/>
      <c r="LHT36" s="62"/>
      <c r="LHU36" s="62"/>
      <c r="LHV36" s="62"/>
      <c r="LHW36" s="18"/>
      <c r="LHX36" s="16"/>
      <c r="LHY36" s="60"/>
      <c r="LIH36" s="62"/>
      <c r="LII36" s="62"/>
      <c r="LIJ36" s="62"/>
      <c r="LIK36" s="18"/>
      <c r="LIL36" s="16"/>
      <c r="LIM36" s="60"/>
      <c r="LIV36" s="62"/>
      <c r="LIW36" s="62"/>
      <c r="LIX36" s="62"/>
      <c r="LIY36" s="18"/>
      <c r="LIZ36" s="16"/>
      <c r="LJA36" s="60"/>
      <c r="LJJ36" s="62"/>
      <c r="LJK36" s="62"/>
      <c r="LJL36" s="62"/>
      <c r="LJM36" s="18"/>
      <c r="LJN36" s="16"/>
      <c r="LJO36" s="60"/>
      <c r="LJX36" s="62"/>
      <c r="LJY36" s="62"/>
      <c r="LJZ36" s="62"/>
      <c r="LKA36" s="18"/>
      <c r="LKB36" s="16"/>
      <c r="LKC36" s="60"/>
      <c r="LKL36" s="62"/>
      <c r="LKM36" s="62"/>
      <c r="LKN36" s="62"/>
      <c r="LKO36" s="18"/>
      <c r="LKP36" s="16"/>
      <c r="LKQ36" s="60"/>
      <c r="LKZ36" s="62"/>
      <c r="LLA36" s="62"/>
      <c r="LLB36" s="62"/>
      <c r="LLC36" s="18"/>
      <c r="LLD36" s="16"/>
      <c r="LLE36" s="60"/>
      <c r="LLN36" s="62"/>
      <c r="LLO36" s="62"/>
      <c r="LLP36" s="62"/>
      <c r="LLQ36" s="18"/>
      <c r="LLR36" s="16"/>
      <c r="LLS36" s="60"/>
      <c r="LMB36" s="62"/>
      <c r="LMC36" s="62"/>
      <c r="LMD36" s="62"/>
      <c r="LME36" s="18"/>
      <c r="LMF36" s="16"/>
      <c r="LMG36" s="60"/>
      <c r="LMP36" s="62"/>
      <c r="LMQ36" s="62"/>
      <c r="LMR36" s="62"/>
      <c r="LMS36" s="18"/>
      <c r="LMT36" s="16"/>
      <c r="LMU36" s="60"/>
      <c r="LND36" s="62"/>
      <c r="LNE36" s="62"/>
      <c r="LNF36" s="62"/>
      <c r="LNG36" s="18"/>
      <c r="LNH36" s="16"/>
      <c r="LNI36" s="60"/>
      <c r="LNR36" s="62"/>
      <c r="LNS36" s="62"/>
      <c r="LNT36" s="62"/>
      <c r="LNU36" s="18"/>
      <c r="LNV36" s="16"/>
      <c r="LNW36" s="60"/>
      <c r="LOF36" s="62"/>
      <c r="LOG36" s="62"/>
      <c r="LOH36" s="62"/>
      <c r="LOI36" s="18"/>
      <c r="LOJ36" s="16"/>
      <c r="LOK36" s="60"/>
      <c r="LOT36" s="62"/>
      <c r="LOU36" s="62"/>
      <c r="LOV36" s="62"/>
      <c r="LOW36" s="18"/>
      <c r="LOX36" s="16"/>
      <c r="LOY36" s="60"/>
      <c r="LPH36" s="62"/>
      <c r="LPI36" s="62"/>
      <c r="LPJ36" s="62"/>
      <c r="LPK36" s="18"/>
      <c r="LPL36" s="16"/>
      <c r="LPM36" s="60"/>
      <c r="LPV36" s="62"/>
      <c r="LPW36" s="62"/>
      <c r="LPX36" s="62"/>
      <c r="LPY36" s="18"/>
      <c r="LPZ36" s="16"/>
      <c r="LQA36" s="60"/>
      <c r="LQJ36" s="62"/>
      <c r="LQK36" s="62"/>
      <c r="LQL36" s="62"/>
      <c r="LQM36" s="18"/>
      <c r="LQN36" s="16"/>
      <c r="LQO36" s="60"/>
      <c r="LQX36" s="62"/>
      <c r="LQY36" s="62"/>
      <c r="LQZ36" s="62"/>
      <c r="LRA36" s="18"/>
      <c r="LRB36" s="16"/>
      <c r="LRC36" s="60"/>
      <c r="LRL36" s="62"/>
      <c r="LRM36" s="62"/>
      <c r="LRN36" s="62"/>
      <c r="LRO36" s="18"/>
      <c r="LRP36" s="16"/>
      <c r="LRQ36" s="60"/>
      <c r="LRZ36" s="62"/>
      <c r="LSA36" s="62"/>
      <c r="LSB36" s="62"/>
      <c r="LSC36" s="18"/>
      <c r="LSD36" s="16"/>
      <c r="LSE36" s="60"/>
      <c r="LSN36" s="62"/>
      <c r="LSO36" s="62"/>
      <c r="LSP36" s="62"/>
      <c r="LSQ36" s="18"/>
      <c r="LSR36" s="16"/>
      <c r="LSS36" s="60"/>
      <c r="LTB36" s="62"/>
      <c r="LTC36" s="62"/>
      <c r="LTD36" s="62"/>
      <c r="LTE36" s="18"/>
      <c r="LTF36" s="16"/>
      <c r="LTG36" s="60"/>
      <c r="LTP36" s="62"/>
      <c r="LTQ36" s="62"/>
      <c r="LTR36" s="62"/>
      <c r="LTS36" s="18"/>
      <c r="LTT36" s="16"/>
      <c r="LTU36" s="60"/>
      <c r="LUD36" s="62"/>
      <c r="LUE36" s="62"/>
      <c r="LUF36" s="62"/>
      <c r="LUG36" s="18"/>
      <c r="LUH36" s="16"/>
      <c r="LUI36" s="60"/>
      <c r="LUR36" s="62"/>
      <c r="LUS36" s="62"/>
      <c r="LUT36" s="62"/>
      <c r="LUU36" s="18"/>
      <c r="LUV36" s="16"/>
      <c r="LUW36" s="60"/>
      <c r="LVF36" s="62"/>
      <c r="LVG36" s="62"/>
      <c r="LVH36" s="62"/>
      <c r="LVI36" s="18"/>
      <c r="LVJ36" s="16"/>
      <c r="LVK36" s="60"/>
      <c r="LVT36" s="62"/>
      <c r="LVU36" s="62"/>
      <c r="LVV36" s="62"/>
      <c r="LVW36" s="18"/>
      <c r="LVX36" s="16"/>
      <c r="LVY36" s="60"/>
      <c r="LWH36" s="62"/>
      <c r="LWI36" s="62"/>
      <c r="LWJ36" s="62"/>
      <c r="LWK36" s="18"/>
      <c r="LWL36" s="16"/>
      <c r="LWM36" s="60"/>
      <c r="LWV36" s="62"/>
      <c r="LWW36" s="62"/>
      <c r="LWX36" s="62"/>
      <c r="LWY36" s="18"/>
      <c r="LWZ36" s="16"/>
      <c r="LXA36" s="60"/>
      <c r="LXJ36" s="62"/>
      <c r="LXK36" s="62"/>
      <c r="LXL36" s="62"/>
      <c r="LXM36" s="18"/>
      <c r="LXN36" s="16"/>
      <c r="LXO36" s="60"/>
      <c r="LXX36" s="62"/>
      <c r="LXY36" s="62"/>
      <c r="LXZ36" s="62"/>
      <c r="LYA36" s="18"/>
      <c r="LYB36" s="16"/>
      <c r="LYC36" s="60"/>
      <c r="LYL36" s="62"/>
      <c r="LYM36" s="62"/>
      <c r="LYN36" s="62"/>
      <c r="LYO36" s="18"/>
      <c r="LYP36" s="16"/>
      <c r="LYQ36" s="60"/>
      <c r="LYZ36" s="62"/>
      <c r="LZA36" s="62"/>
      <c r="LZB36" s="62"/>
      <c r="LZC36" s="18"/>
      <c r="LZD36" s="16"/>
      <c r="LZE36" s="60"/>
      <c r="LZN36" s="62"/>
      <c r="LZO36" s="62"/>
      <c r="LZP36" s="62"/>
      <c r="LZQ36" s="18"/>
      <c r="LZR36" s="16"/>
      <c r="LZS36" s="60"/>
      <c r="MAB36" s="62"/>
      <c r="MAC36" s="62"/>
      <c r="MAD36" s="62"/>
      <c r="MAE36" s="18"/>
      <c r="MAF36" s="16"/>
      <c r="MAG36" s="60"/>
      <c r="MAP36" s="62"/>
      <c r="MAQ36" s="62"/>
      <c r="MAR36" s="62"/>
      <c r="MAS36" s="18"/>
      <c r="MAT36" s="16"/>
      <c r="MAU36" s="60"/>
      <c r="MBD36" s="62"/>
      <c r="MBE36" s="62"/>
      <c r="MBF36" s="62"/>
      <c r="MBG36" s="18"/>
      <c r="MBH36" s="16"/>
      <c r="MBI36" s="60"/>
      <c r="MBR36" s="62"/>
      <c r="MBS36" s="62"/>
      <c r="MBT36" s="62"/>
      <c r="MBU36" s="18"/>
      <c r="MBV36" s="16"/>
      <c r="MBW36" s="60"/>
      <c r="MCF36" s="62"/>
      <c r="MCG36" s="62"/>
      <c r="MCH36" s="62"/>
      <c r="MCI36" s="18"/>
      <c r="MCJ36" s="16"/>
      <c r="MCK36" s="60"/>
      <c r="MCT36" s="62"/>
      <c r="MCU36" s="62"/>
      <c r="MCV36" s="62"/>
      <c r="MCW36" s="18"/>
      <c r="MCX36" s="16"/>
      <c r="MCY36" s="60"/>
      <c r="MDH36" s="62"/>
      <c r="MDI36" s="62"/>
      <c r="MDJ36" s="62"/>
      <c r="MDK36" s="18"/>
      <c r="MDL36" s="16"/>
      <c r="MDM36" s="60"/>
      <c r="MDV36" s="62"/>
      <c r="MDW36" s="62"/>
      <c r="MDX36" s="62"/>
      <c r="MDY36" s="18"/>
      <c r="MDZ36" s="16"/>
      <c r="MEA36" s="60"/>
      <c r="MEJ36" s="62"/>
      <c r="MEK36" s="62"/>
      <c r="MEL36" s="62"/>
      <c r="MEM36" s="18"/>
      <c r="MEN36" s="16"/>
      <c r="MEO36" s="60"/>
      <c r="MEX36" s="62"/>
      <c r="MEY36" s="62"/>
      <c r="MEZ36" s="62"/>
      <c r="MFA36" s="18"/>
      <c r="MFB36" s="16"/>
      <c r="MFC36" s="60"/>
      <c r="MFL36" s="62"/>
      <c r="MFM36" s="62"/>
      <c r="MFN36" s="62"/>
      <c r="MFO36" s="18"/>
      <c r="MFP36" s="16"/>
      <c r="MFQ36" s="60"/>
      <c r="MFZ36" s="62"/>
      <c r="MGA36" s="62"/>
      <c r="MGB36" s="62"/>
      <c r="MGC36" s="18"/>
      <c r="MGD36" s="16"/>
      <c r="MGE36" s="60"/>
      <c r="MGN36" s="62"/>
      <c r="MGO36" s="62"/>
      <c r="MGP36" s="62"/>
      <c r="MGQ36" s="18"/>
      <c r="MGR36" s="16"/>
      <c r="MGS36" s="60"/>
      <c r="MHB36" s="62"/>
      <c r="MHC36" s="62"/>
      <c r="MHD36" s="62"/>
      <c r="MHE36" s="18"/>
      <c r="MHF36" s="16"/>
      <c r="MHG36" s="60"/>
      <c r="MHP36" s="62"/>
      <c r="MHQ36" s="62"/>
      <c r="MHR36" s="62"/>
      <c r="MHS36" s="18"/>
      <c r="MHT36" s="16"/>
      <c r="MHU36" s="60"/>
      <c r="MID36" s="62"/>
      <c r="MIE36" s="62"/>
      <c r="MIF36" s="62"/>
      <c r="MIG36" s="18"/>
      <c r="MIH36" s="16"/>
      <c r="MII36" s="60"/>
      <c r="MIR36" s="62"/>
      <c r="MIS36" s="62"/>
      <c r="MIT36" s="62"/>
      <c r="MIU36" s="18"/>
      <c r="MIV36" s="16"/>
      <c r="MIW36" s="60"/>
      <c r="MJF36" s="62"/>
      <c r="MJG36" s="62"/>
      <c r="MJH36" s="62"/>
      <c r="MJI36" s="18"/>
      <c r="MJJ36" s="16"/>
      <c r="MJK36" s="60"/>
      <c r="MJT36" s="62"/>
      <c r="MJU36" s="62"/>
      <c r="MJV36" s="62"/>
      <c r="MJW36" s="18"/>
      <c r="MJX36" s="16"/>
      <c r="MJY36" s="60"/>
      <c r="MKH36" s="62"/>
      <c r="MKI36" s="62"/>
      <c r="MKJ36" s="62"/>
      <c r="MKK36" s="18"/>
      <c r="MKL36" s="16"/>
      <c r="MKM36" s="60"/>
      <c r="MKV36" s="62"/>
      <c r="MKW36" s="62"/>
      <c r="MKX36" s="62"/>
      <c r="MKY36" s="18"/>
      <c r="MKZ36" s="16"/>
      <c r="MLA36" s="60"/>
      <c r="MLJ36" s="62"/>
      <c r="MLK36" s="62"/>
      <c r="MLL36" s="62"/>
      <c r="MLM36" s="18"/>
      <c r="MLN36" s="16"/>
      <c r="MLO36" s="60"/>
      <c r="MLX36" s="62"/>
      <c r="MLY36" s="62"/>
      <c r="MLZ36" s="62"/>
      <c r="MMA36" s="18"/>
      <c r="MMB36" s="16"/>
      <c r="MMC36" s="60"/>
      <c r="MML36" s="62"/>
      <c r="MMM36" s="62"/>
      <c r="MMN36" s="62"/>
      <c r="MMO36" s="18"/>
      <c r="MMP36" s="16"/>
      <c r="MMQ36" s="60"/>
      <c r="MMZ36" s="62"/>
      <c r="MNA36" s="62"/>
      <c r="MNB36" s="62"/>
      <c r="MNC36" s="18"/>
      <c r="MND36" s="16"/>
      <c r="MNE36" s="60"/>
      <c r="MNN36" s="62"/>
      <c r="MNO36" s="62"/>
      <c r="MNP36" s="62"/>
      <c r="MNQ36" s="18"/>
      <c r="MNR36" s="16"/>
      <c r="MNS36" s="60"/>
      <c r="MOB36" s="62"/>
      <c r="MOC36" s="62"/>
      <c r="MOD36" s="62"/>
      <c r="MOE36" s="18"/>
      <c r="MOF36" s="16"/>
      <c r="MOG36" s="60"/>
      <c r="MOP36" s="62"/>
      <c r="MOQ36" s="62"/>
      <c r="MOR36" s="62"/>
      <c r="MOS36" s="18"/>
      <c r="MOT36" s="16"/>
      <c r="MOU36" s="60"/>
      <c r="MPD36" s="62"/>
      <c r="MPE36" s="62"/>
      <c r="MPF36" s="62"/>
      <c r="MPG36" s="18"/>
      <c r="MPH36" s="16"/>
      <c r="MPI36" s="60"/>
      <c r="MPR36" s="62"/>
      <c r="MPS36" s="62"/>
      <c r="MPT36" s="62"/>
      <c r="MPU36" s="18"/>
      <c r="MPV36" s="16"/>
      <c r="MPW36" s="60"/>
      <c r="MQF36" s="62"/>
      <c r="MQG36" s="62"/>
      <c r="MQH36" s="62"/>
      <c r="MQI36" s="18"/>
      <c r="MQJ36" s="16"/>
      <c r="MQK36" s="60"/>
      <c r="MQT36" s="62"/>
      <c r="MQU36" s="62"/>
      <c r="MQV36" s="62"/>
      <c r="MQW36" s="18"/>
      <c r="MQX36" s="16"/>
      <c r="MQY36" s="60"/>
      <c r="MRH36" s="62"/>
      <c r="MRI36" s="62"/>
      <c r="MRJ36" s="62"/>
      <c r="MRK36" s="18"/>
      <c r="MRL36" s="16"/>
      <c r="MRM36" s="60"/>
      <c r="MRV36" s="62"/>
      <c r="MRW36" s="62"/>
      <c r="MRX36" s="62"/>
      <c r="MRY36" s="18"/>
      <c r="MRZ36" s="16"/>
      <c r="MSA36" s="60"/>
      <c r="MSJ36" s="62"/>
      <c r="MSK36" s="62"/>
      <c r="MSL36" s="62"/>
      <c r="MSM36" s="18"/>
      <c r="MSN36" s="16"/>
      <c r="MSO36" s="60"/>
      <c r="MSX36" s="62"/>
      <c r="MSY36" s="62"/>
      <c r="MSZ36" s="62"/>
      <c r="MTA36" s="18"/>
      <c r="MTB36" s="16"/>
      <c r="MTC36" s="60"/>
      <c r="MTL36" s="62"/>
      <c r="MTM36" s="62"/>
      <c r="MTN36" s="62"/>
      <c r="MTO36" s="18"/>
      <c r="MTP36" s="16"/>
      <c r="MTQ36" s="60"/>
      <c r="MTZ36" s="62"/>
      <c r="MUA36" s="62"/>
      <c r="MUB36" s="62"/>
      <c r="MUC36" s="18"/>
      <c r="MUD36" s="16"/>
      <c r="MUE36" s="60"/>
      <c r="MUN36" s="62"/>
      <c r="MUO36" s="62"/>
      <c r="MUP36" s="62"/>
      <c r="MUQ36" s="18"/>
      <c r="MUR36" s="16"/>
      <c r="MUS36" s="60"/>
      <c r="MVB36" s="62"/>
      <c r="MVC36" s="62"/>
      <c r="MVD36" s="62"/>
      <c r="MVE36" s="18"/>
      <c r="MVF36" s="16"/>
      <c r="MVG36" s="60"/>
      <c r="MVP36" s="62"/>
      <c r="MVQ36" s="62"/>
      <c r="MVR36" s="62"/>
      <c r="MVS36" s="18"/>
      <c r="MVT36" s="16"/>
      <c r="MVU36" s="60"/>
      <c r="MWD36" s="62"/>
      <c r="MWE36" s="62"/>
      <c r="MWF36" s="62"/>
      <c r="MWG36" s="18"/>
      <c r="MWH36" s="16"/>
      <c r="MWI36" s="60"/>
      <c r="MWR36" s="62"/>
      <c r="MWS36" s="62"/>
      <c r="MWT36" s="62"/>
      <c r="MWU36" s="18"/>
      <c r="MWV36" s="16"/>
      <c r="MWW36" s="60"/>
      <c r="MXF36" s="62"/>
      <c r="MXG36" s="62"/>
      <c r="MXH36" s="62"/>
      <c r="MXI36" s="18"/>
      <c r="MXJ36" s="16"/>
      <c r="MXK36" s="60"/>
      <c r="MXT36" s="62"/>
      <c r="MXU36" s="62"/>
      <c r="MXV36" s="62"/>
      <c r="MXW36" s="18"/>
      <c r="MXX36" s="16"/>
      <c r="MXY36" s="60"/>
      <c r="MYH36" s="62"/>
      <c r="MYI36" s="62"/>
      <c r="MYJ36" s="62"/>
      <c r="MYK36" s="18"/>
      <c r="MYL36" s="16"/>
      <c r="MYM36" s="60"/>
      <c r="MYV36" s="62"/>
      <c r="MYW36" s="62"/>
      <c r="MYX36" s="62"/>
      <c r="MYY36" s="18"/>
      <c r="MYZ36" s="16"/>
      <c r="MZA36" s="60"/>
      <c r="MZJ36" s="62"/>
      <c r="MZK36" s="62"/>
      <c r="MZL36" s="62"/>
      <c r="MZM36" s="18"/>
      <c r="MZN36" s="16"/>
      <c r="MZO36" s="60"/>
      <c r="MZX36" s="62"/>
      <c r="MZY36" s="62"/>
      <c r="MZZ36" s="62"/>
      <c r="NAA36" s="18"/>
      <c r="NAB36" s="16"/>
      <c r="NAC36" s="60"/>
      <c r="NAL36" s="62"/>
      <c r="NAM36" s="62"/>
      <c r="NAN36" s="62"/>
      <c r="NAO36" s="18"/>
      <c r="NAP36" s="16"/>
      <c r="NAQ36" s="60"/>
      <c r="NAZ36" s="62"/>
      <c r="NBA36" s="62"/>
      <c r="NBB36" s="62"/>
      <c r="NBC36" s="18"/>
      <c r="NBD36" s="16"/>
      <c r="NBE36" s="60"/>
      <c r="NBN36" s="62"/>
      <c r="NBO36" s="62"/>
      <c r="NBP36" s="62"/>
      <c r="NBQ36" s="18"/>
      <c r="NBR36" s="16"/>
      <c r="NBS36" s="60"/>
      <c r="NCB36" s="62"/>
      <c r="NCC36" s="62"/>
      <c r="NCD36" s="62"/>
      <c r="NCE36" s="18"/>
      <c r="NCF36" s="16"/>
      <c r="NCG36" s="60"/>
      <c r="NCP36" s="62"/>
      <c r="NCQ36" s="62"/>
      <c r="NCR36" s="62"/>
      <c r="NCS36" s="18"/>
      <c r="NCT36" s="16"/>
      <c r="NCU36" s="60"/>
      <c r="NDD36" s="62"/>
      <c r="NDE36" s="62"/>
      <c r="NDF36" s="62"/>
      <c r="NDG36" s="18"/>
      <c r="NDH36" s="16"/>
      <c r="NDI36" s="60"/>
      <c r="NDR36" s="62"/>
      <c r="NDS36" s="62"/>
      <c r="NDT36" s="62"/>
      <c r="NDU36" s="18"/>
      <c r="NDV36" s="16"/>
      <c r="NDW36" s="60"/>
      <c r="NEF36" s="62"/>
      <c r="NEG36" s="62"/>
      <c r="NEH36" s="62"/>
      <c r="NEI36" s="18"/>
      <c r="NEJ36" s="16"/>
      <c r="NEK36" s="60"/>
      <c r="NET36" s="62"/>
      <c r="NEU36" s="62"/>
      <c r="NEV36" s="62"/>
      <c r="NEW36" s="18"/>
      <c r="NEX36" s="16"/>
      <c r="NEY36" s="60"/>
      <c r="NFH36" s="62"/>
      <c r="NFI36" s="62"/>
      <c r="NFJ36" s="62"/>
      <c r="NFK36" s="18"/>
      <c r="NFL36" s="16"/>
      <c r="NFM36" s="60"/>
      <c r="NFV36" s="62"/>
      <c r="NFW36" s="62"/>
      <c r="NFX36" s="62"/>
      <c r="NFY36" s="18"/>
      <c r="NFZ36" s="16"/>
      <c r="NGA36" s="60"/>
      <c r="NGJ36" s="62"/>
      <c r="NGK36" s="62"/>
      <c r="NGL36" s="62"/>
      <c r="NGM36" s="18"/>
      <c r="NGN36" s="16"/>
      <c r="NGO36" s="60"/>
      <c r="NGX36" s="62"/>
      <c r="NGY36" s="62"/>
      <c r="NGZ36" s="62"/>
      <c r="NHA36" s="18"/>
      <c r="NHB36" s="16"/>
      <c r="NHC36" s="60"/>
      <c r="NHL36" s="62"/>
      <c r="NHM36" s="62"/>
      <c r="NHN36" s="62"/>
      <c r="NHO36" s="18"/>
      <c r="NHP36" s="16"/>
      <c r="NHQ36" s="60"/>
      <c r="NHZ36" s="62"/>
      <c r="NIA36" s="62"/>
      <c r="NIB36" s="62"/>
      <c r="NIC36" s="18"/>
      <c r="NID36" s="16"/>
      <c r="NIE36" s="60"/>
      <c r="NIN36" s="62"/>
      <c r="NIO36" s="62"/>
      <c r="NIP36" s="62"/>
      <c r="NIQ36" s="18"/>
      <c r="NIR36" s="16"/>
      <c r="NIS36" s="60"/>
      <c r="NJB36" s="62"/>
      <c r="NJC36" s="62"/>
      <c r="NJD36" s="62"/>
      <c r="NJE36" s="18"/>
      <c r="NJF36" s="16"/>
      <c r="NJG36" s="60"/>
      <c r="NJP36" s="62"/>
      <c r="NJQ36" s="62"/>
      <c r="NJR36" s="62"/>
      <c r="NJS36" s="18"/>
      <c r="NJT36" s="16"/>
      <c r="NJU36" s="60"/>
      <c r="NKD36" s="62"/>
      <c r="NKE36" s="62"/>
      <c r="NKF36" s="62"/>
      <c r="NKG36" s="18"/>
      <c r="NKH36" s="16"/>
      <c r="NKI36" s="60"/>
      <c r="NKR36" s="62"/>
      <c r="NKS36" s="62"/>
      <c r="NKT36" s="62"/>
      <c r="NKU36" s="18"/>
      <c r="NKV36" s="16"/>
      <c r="NKW36" s="60"/>
      <c r="NLF36" s="62"/>
      <c r="NLG36" s="62"/>
      <c r="NLH36" s="62"/>
      <c r="NLI36" s="18"/>
      <c r="NLJ36" s="16"/>
      <c r="NLK36" s="60"/>
      <c r="NLT36" s="62"/>
      <c r="NLU36" s="62"/>
      <c r="NLV36" s="62"/>
      <c r="NLW36" s="18"/>
      <c r="NLX36" s="16"/>
      <c r="NLY36" s="60"/>
      <c r="NMH36" s="62"/>
      <c r="NMI36" s="62"/>
      <c r="NMJ36" s="62"/>
      <c r="NMK36" s="18"/>
      <c r="NML36" s="16"/>
      <c r="NMM36" s="60"/>
      <c r="NMV36" s="62"/>
      <c r="NMW36" s="62"/>
      <c r="NMX36" s="62"/>
      <c r="NMY36" s="18"/>
      <c r="NMZ36" s="16"/>
      <c r="NNA36" s="60"/>
      <c r="NNJ36" s="62"/>
      <c r="NNK36" s="62"/>
      <c r="NNL36" s="62"/>
      <c r="NNM36" s="18"/>
      <c r="NNN36" s="16"/>
      <c r="NNO36" s="60"/>
      <c r="NNX36" s="62"/>
      <c r="NNY36" s="62"/>
      <c r="NNZ36" s="62"/>
      <c r="NOA36" s="18"/>
      <c r="NOB36" s="16"/>
      <c r="NOC36" s="60"/>
      <c r="NOL36" s="62"/>
      <c r="NOM36" s="62"/>
      <c r="NON36" s="62"/>
      <c r="NOO36" s="18"/>
      <c r="NOP36" s="16"/>
      <c r="NOQ36" s="60"/>
      <c r="NOZ36" s="62"/>
      <c r="NPA36" s="62"/>
      <c r="NPB36" s="62"/>
      <c r="NPC36" s="18"/>
      <c r="NPD36" s="16"/>
      <c r="NPE36" s="60"/>
      <c r="NPN36" s="62"/>
      <c r="NPO36" s="62"/>
      <c r="NPP36" s="62"/>
      <c r="NPQ36" s="18"/>
      <c r="NPR36" s="16"/>
      <c r="NPS36" s="60"/>
      <c r="NQB36" s="62"/>
      <c r="NQC36" s="62"/>
      <c r="NQD36" s="62"/>
      <c r="NQE36" s="18"/>
      <c r="NQF36" s="16"/>
      <c r="NQG36" s="60"/>
      <c r="NQP36" s="62"/>
      <c r="NQQ36" s="62"/>
      <c r="NQR36" s="62"/>
      <c r="NQS36" s="18"/>
      <c r="NQT36" s="16"/>
      <c r="NQU36" s="60"/>
      <c r="NRD36" s="62"/>
      <c r="NRE36" s="62"/>
      <c r="NRF36" s="62"/>
      <c r="NRG36" s="18"/>
      <c r="NRH36" s="16"/>
      <c r="NRI36" s="60"/>
      <c r="NRR36" s="62"/>
      <c r="NRS36" s="62"/>
      <c r="NRT36" s="62"/>
      <c r="NRU36" s="18"/>
      <c r="NRV36" s="16"/>
      <c r="NRW36" s="60"/>
      <c r="NSF36" s="62"/>
      <c r="NSG36" s="62"/>
      <c r="NSH36" s="62"/>
      <c r="NSI36" s="18"/>
      <c r="NSJ36" s="16"/>
      <c r="NSK36" s="60"/>
      <c r="NST36" s="62"/>
      <c r="NSU36" s="62"/>
      <c r="NSV36" s="62"/>
      <c r="NSW36" s="18"/>
      <c r="NSX36" s="16"/>
      <c r="NSY36" s="60"/>
      <c r="NTH36" s="62"/>
      <c r="NTI36" s="62"/>
      <c r="NTJ36" s="62"/>
      <c r="NTK36" s="18"/>
      <c r="NTL36" s="16"/>
      <c r="NTM36" s="60"/>
      <c r="NTV36" s="62"/>
      <c r="NTW36" s="62"/>
      <c r="NTX36" s="62"/>
      <c r="NTY36" s="18"/>
      <c r="NTZ36" s="16"/>
      <c r="NUA36" s="60"/>
      <c r="NUJ36" s="62"/>
      <c r="NUK36" s="62"/>
      <c r="NUL36" s="62"/>
      <c r="NUM36" s="18"/>
      <c r="NUN36" s="16"/>
      <c r="NUO36" s="60"/>
      <c r="NUX36" s="62"/>
      <c r="NUY36" s="62"/>
      <c r="NUZ36" s="62"/>
      <c r="NVA36" s="18"/>
      <c r="NVB36" s="16"/>
      <c r="NVC36" s="60"/>
      <c r="NVL36" s="62"/>
      <c r="NVM36" s="62"/>
      <c r="NVN36" s="62"/>
      <c r="NVO36" s="18"/>
      <c r="NVP36" s="16"/>
      <c r="NVQ36" s="60"/>
      <c r="NVZ36" s="62"/>
      <c r="NWA36" s="62"/>
      <c r="NWB36" s="62"/>
      <c r="NWC36" s="18"/>
      <c r="NWD36" s="16"/>
      <c r="NWE36" s="60"/>
      <c r="NWN36" s="62"/>
      <c r="NWO36" s="62"/>
      <c r="NWP36" s="62"/>
      <c r="NWQ36" s="18"/>
      <c r="NWR36" s="16"/>
      <c r="NWS36" s="60"/>
      <c r="NXB36" s="62"/>
      <c r="NXC36" s="62"/>
      <c r="NXD36" s="62"/>
      <c r="NXE36" s="18"/>
      <c r="NXF36" s="16"/>
      <c r="NXG36" s="60"/>
      <c r="NXP36" s="62"/>
      <c r="NXQ36" s="62"/>
      <c r="NXR36" s="62"/>
      <c r="NXS36" s="18"/>
      <c r="NXT36" s="16"/>
      <c r="NXU36" s="60"/>
      <c r="NYD36" s="62"/>
      <c r="NYE36" s="62"/>
      <c r="NYF36" s="62"/>
      <c r="NYG36" s="18"/>
      <c r="NYH36" s="16"/>
      <c r="NYI36" s="60"/>
      <c r="NYR36" s="62"/>
      <c r="NYS36" s="62"/>
      <c r="NYT36" s="62"/>
      <c r="NYU36" s="18"/>
      <c r="NYV36" s="16"/>
      <c r="NYW36" s="60"/>
      <c r="NZF36" s="62"/>
      <c r="NZG36" s="62"/>
      <c r="NZH36" s="62"/>
      <c r="NZI36" s="18"/>
      <c r="NZJ36" s="16"/>
      <c r="NZK36" s="60"/>
      <c r="NZT36" s="62"/>
      <c r="NZU36" s="62"/>
      <c r="NZV36" s="62"/>
      <c r="NZW36" s="18"/>
      <c r="NZX36" s="16"/>
      <c r="NZY36" s="60"/>
      <c r="OAH36" s="62"/>
      <c r="OAI36" s="62"/>
      <c r="OAJ36" s="62"/>
      <c r="OAK36" s="18"/>
      <c r="OAL36" s="16"/>
      <c r="OAM36" s="60"/>
      <c r="OAV36" s="62"/>
      <c r="OAW36" s="62"/>
      <c r="OAX36" s="62"/>
      <c r="OAY36" s="18"/>
      <c r="OAZ36" s="16"/>
      <c r="OBA36" s="60"/>
      <c r="OBJ36" s="62"/>
      <c r="OBK36" s="62"/>
      <c r="OBL36" s="62"/>
      <c r="OBM36" s="18"/>
      <c r="OBN36" s="16"/>
      <c r="OBO36" s="60"/>
      <c r="OBX36" s="62"/>
      <c r="OBY36" s="62"/>
      <c r="OBZ36" s="62"/>
      <c r="OCA36" s="18"/>
      <c r="OCB36" s="16"/>
      <c r="OCC36" s="60"/>
      <c r="OCL36" s="62"/>
      <c r="OCM36" s="62"/>
      <c r="OCN36" s="62"/>
      <c r="OCO36" s="18"/>
      <c r="OCP36" s="16"/>
      <c r="OCQ36" s="60"/>
      <c r="OCZ36" s="62"/>
      <c r="ODA36" s="62"/>
      <c r="ODB36" s="62"/>
      <c r="ODC36" s="18"/>
      <c r="ODD36" s="16"/>
      <c r="ODE36" s="60"/>
      <c r="ODN36" s="62"/>
      <c r="ODO36" s="62"/>
      <c r="ODP36" s="62"/>
      <c r="ODQ36" s="18"/>
      <c r="ODR36" s="16"/>
      <c r="ODS36" s="60"/>
      <c r="OEB36" s="62"/>
      <c r="OEC36" s="62"/>
      <c r="OED36" s="62"/>
      <c r="OEE36" s="18"/>
      <c r="OEF36" s="16"/>
      <c r="OEG36" s="60"/>
      <c r="OEP36" s="62"/>
      <c r="OEQ36" s="62"/>
      <c r="OER36" s="62"/>
      <c r="OES36" s="18"/>
      <c r="OET36" s="16"/>
      <c r="OEU36" s="60"/>
      <c r="OFD36" s="62"/>
      <c r="OFE36" s="62"/>
      <c r="OFF36" s="62"/>
      <c r="OFG36" s="18"/>
      <c r="OFH36" s="16"/>
      <c r="OFI36" s="60"/>
      <c r="OFR36" s="62"/>
      <c r="OFS36" s="62"/>
      <c r="OFT36" s="62"/>
      <c r="OFU36" s="18"/>
      <c r="OFV36" s="16"/>
      <c r="OFW36" s="60"/>
      <c r="OGF36" s="62"/>
      <c r="OGG36" s="62"/>
      <c r="OGH36" s="62"/>
      <c r="OGI36" s="18"/>
      <c r="OGJ36" s="16"/>
      <c r="OGK36" s="60"/>
      <c r="OGT36" s="62"/>
      <c r="OGU36" s="62"/>
      <c r="OGV36" s="62"/>
      <c r="OGW36" s="18"/>
      <c r="OGX36" s="16"/>
      <c r="OGY36" s="60"/>
      <c r="OHH36" s="62"/>
      <c r="OHI36" s="62"/>
      <c r="OHJ36" s="62"/>
      <c r="OHK36" s="18"/>
      <c r="OHL36" s="16"/>
      <c r="OHM36" s="60"/>
      <c r="OHV36" s="62"/>
      <c r="OHW36" s="62"/>
      <c r="OHX36" s="62"/>
      <c r="OHY36" s="18"/>
      <c r="OHZ36" s="16"/>
      <c r="OIA36" s="60"/>
      <c r="OIJ36" s="62"/>
      <c r="OIK36" s="62"/>
      <c r="OIL36" s="62"/>
      <c r="OIM36" s="18"/>
      <c r="OIN36" s="16"/>
      <c r="OIO36" s="60"/>
      <c r="OIX36" s="62"/>
      <c r="OIY36" s="62"/>
      <c r="OIZ36" s="62"/>
      <c r="OJA36" s="18"/>
      <c r="OJB36" s="16"/>
      <c r="OJC36" s="60"/>
      <c r="OJL36" s="62"/>
      <c r="OJM36" s="62"/>
      <c r="OJN36" s="62"/>
      <c r="OJO36" s="18"/>
      <c r="OJP36" s="16"/>
      <c r="OJQ36" s="60"/>
      <c r="OJZ36" s="62"/>
      <c r="OKA36" s="62"/>
      <c r="OKB36" s="62"/>
      <c r="OKC36" s="18"/>
      <c r="OKD36" s="16"/>
      <c r="OKE36" s="60"/>
      <c r="OKN36" s="62"/>
      <c r="OKO36" s="62"/>
      <c r="OKP36" s="62"/>
      <c r="OKQ36" s="18"/>
      <c r="OKR36" s="16"/>
      <c r="OKS36" s="60"/>
      <c r="OLB36" s="62"/>
      <c r="OLC36" s="62"/>
      <c r="OLD36" s="62"/>
      <c r="OLE36" s="18"/>
      <c r="OLF36" s="16"/>
      <c r="OLG36" s="60"/>
      <c r="OLP36" s="62"/>
      <c r="OLQ36" s="62"/>
      <c r="OLR36" s="62"/>
      <c r="OLS36" s="18"/>
      <c r="OLT36" s="16"/>
      <c r="OLU36" s="60"/>
      <c r="OMD36" s="62"/>
      <c r="OME36" s="62"/>
      <c r="OMF36" s="62"/>
      <c r="OMG36" s="18"/>
      <c r="OMH36" s="16"/>
      <c r="OMI36" s="60"/>
      <c r="OMR36" s="62"/>
      <c r="OMS36" s="62"/>
      <c r="OMT36" s="62"/>
      <c r="OMU36" s="18"/>
      <c r="OMV36" s="16"/>
      <c r="OMW36" s="60"/>
      <c r="ONF36" s="62"/>
      <c r="ONG36" s="62"/>
      <c r="ONH36" s="62"/>
      <c r="ONI36" s="18"/>
      <c r="ONJ36" s="16"/>
      <c r="ONK36" s="60"/>
      <c r="ONT36" s="62"/>
      <c r="ONU36" s="62"/>
      <c r="ONV36" s="62"/>
      <c r="ONW36" s="18"/>
      <c r="ONX36" s="16"/>
      <c r="ONY36" s="60"/>
      <c r="OOH36" s="62"/>
      <c r="OOI36" s="62"/>
      <c r="OOJ36" s="62"/>
      <c r="OOK36" s="18"/>
      <c r="OOL36" s="16"/>
      <c r="OOM36" s="60"/>
      <c r="OOV36" s="62"/>
      <c r="OOW36" s="62"/>
      <c r="OOX36" s="62"/>
      <c r="OOY36" s="18"/>
      <c r="OOZ36" s="16"/>
      <c r="OPA36" s="60"/>
      <c r="OPJ36" s="62"/>
      <c r="OPK36" s="62"/>
      <c r="OPL36" s="62"/>
      <c r="OPM36" s="18"/>
      <c r="OPN36" s="16"/>
      <c r="OPO36" s="60"/>
      <c r="OPX36" s="62"/>
      <c r="OPY36" s="62"/>
      <c r="OPZ36" s="62"/>
      <c r="OQA36" s="18"/>
      <c r="OQB36" s="16"/>
      <c r="OQC36" s="60"/>
      <c r="OQL36" s="62"/>
      <c r="OQM36" s="62"/>
      <c r="OQN36" s="62"/>
      <c r="OQO36" s="18"/>
      <c r="OQP36" s="16"/>
      <c r="OQQ36" s="60"/>
      <c r="OQZ36" s="62"/>
      <c r="ORA36" s="62"/>
      <c r="ORB36" s="62"/>
      <c r="ORC36" s="18"/>
      <c r="ORD36" s="16"/>
      <c r="ORE36" s="60"/>
      <c r="ORN36" s="62"/>
      <c r="ORO36" s="62"/>
      <c r="ORP36" s="62"/>
      <c r="ORQ36" s="18"/>
      <c r="ORR36" s="16"/>
      <c r="ORS36" s="60"/>
      <c r="OSB36" s="62"/>
      <c r="OSC36" s="62"/>
      <c r="OSD36" s="62"/>
      <c r="OSE36" s="18"/>
      <c r="OSF36" s="16"/>
      <c r="OSG36" s="60"/>
      <c r="OSP36" s="62"/>
      <c r="OSQ36" s="62"/>
      <c r="OSR36" s="62"/>
      <c r="OSS36" s="18"/>
      <c r="OST36" s="16"/>
      <c r="OSU36" s="60"/>
      <c r="OTD36" s="62"/>
      <c r="OTE36" s="62"/>
      <c r="OTF36" s="62"/>
      <c r="OTG36" s="18"/>
      <c r="OTH36" s="16"/>
      <c r="OTI36" s="60"/>
      <c r="OTR36" s="62"/>
      <c r="OTS36" s="62"/>
      <c r="OTT36" s="62"/>
      <c r="OTU36" s="18"/>
      <c r="OTV36" s="16"/>
      <c r="OTW36" s="60"/>
      <c r="OUF36" s="62"/>
      <c r="OUG36" s="62"/>
      <c r="OUH36" s="62"/>
      <c r="OUI36" s="18"/>
      <c r="OUJ36" s="16"/>
      <c r="OUK36" s="60"/>
      <c r="OUT36" s="62"/>
      <c r="OUU36" s="62"/>
      <c r="OUV36" s="62"/>
      <c r="OUW36" s="18"/>
      <c r="OUX36" s="16"/>
      <c r="OUY36" s="60"/>
      <c r="OVH36" s="62"/>
      <c r="OVI36" s="62"/>
      <c r="OVJ36" s="62"/>
      <c r="OVK36" s="18"/>
      <c r="OVL36" s="16"/>
      <c r="OVM36" s="60"/>
      <c r="OVV36" s="62"/>
      <c r="OVW36" s="62"/>
      <c r="OVX36" s="62"/>
      <c r="OVY36" s="18"/>
      <c r="OVZ36" s="16"/>
      <c r="OWA36" s="60"/>
      <c r="OWJ36" s="62"/>
      <c r="OWK36" s="62"/>
      <c r="OWL36" s="62"/>
      <c r="OWM36" s="18"/>
      <c r="OWN36" s="16"/>
      <c r="OWO36" s="60"/>
      <c r="OWX36" s="62"/>
      <c r="OWY36" s="62"/>
      <c r="OWZ36" s="62"/>
      <c r="OXA36" s="18"/>
      <c r="OXB36" s="16"/>
      <c r="OXC36" s="60"/>
      <c r="OXL36" s="62"/>
      <c r="OXM36" s="62"/>
      <c r="OXN36" s="62"/>
      <c r="OXO36" s="18"/>
      <c r="OXP36" s="16"/>
      <c r="OXQ36" s="60"/>
      <c r="OXZ36" s="62"/>
      <c r="OYA36" s="62"/>
      <c r="OYB36" s="62"/>
      <c r="OYC36" s="18"/>
      <c r="OYD36" s="16"/>
      <c r="OYE36" s="60"/>
      <c r="OYN36" s="62"/>
      <c r="OYO36" s="62"/>
      <c r="OYP36" s="62"/>
      <c r="OYQ36" s="18"/>
      <c r="OYR36" s="16"/>
      <c r="OYS36" s="60"/>
      <c r="OZB36" s="62"/>
      <c r="OZC36" s="62"/>
      <c r="OZD36" s="62"/>
      <c r="OZE36" s="18"/>
      <c r="OZF36" s="16"/>
      <c r="OZG36" s="60"/>
      <c r="OZP36" s="62"/>
      <c r="OZQ36" s="62"/>
      <c r="OZR36" s="62"/>
      <c r="OZS36" s="18"/>
      <c r="OZT36" s="16"/>
      <c r="OZU36" s="60"/>
      <c r="PAD36" s="62"/>
      <c r="PAE36" s="62"/>
      <c r="PAF36" s="62"/>
      <c r="PAG36" s="18"/>
      <c r="PAH36" s="16"/>
      <c r="PAI36" s="60"/>
      <c r="PAR36" s="62"/>
      <c r="PAS36" s="62"/>
      <c r="PAT36" s="62"/>
      <c r="PAU36" s="18"/>
      <c r="PAV36" s="16"/>
      <c r="PAW36" s="60"/>
      <c r="PBF36" s="62"/>
      <c r="PBG36" s="62"/>
      <c r="PBH36" s="62"/>
      <c r="PBI36" s="18"/>
      <c r="PBJ36" s="16"/>
      <c r="PBK36" s="60"/>
      <c r="PBT36" s="62"/>
      <c r="PBU36" s="62"/>
      <c r="PBV36" s="62"/>
      <c r="PBW36" s="18"/>
      <c r="PBX36" s="16"/>
      <c r="PBY36" s="60"/>
      <c r="PCH36" s="62"/>
      <c r="PCI36" s="62"/>
      <c r="PCJ36" s="62"/>
      <c r="PCK36" s="18"/>
      <c r="PCL36" s="16"/>
      <c r="PCM36" s="60"/>
      <c r="PCV36" s="62"/>
      <c r="PCW36" s="62"/>
      <c r="PCX36" s="62"/>
      <c r="PCY36" s="18"/>
      <c r="PCZ36" s="16"/>
      <c r="PDA36" s="60"/>
      <c r="PDJ36" s="62"/>
      <c r="PDK36" s="62"/>
      <c r="PDL36" s="62"/>
      <c r="PDM36" s="18"/>
      <c r="PDN36" s="16"/>
      <c r="PDO36" s="60"/>
      <c r="PDX36" s="62"/>
      <c r="PDY36" s="62"/>
      <c r="PDZ36" s="62"/>
      <c r="PEA36" s="18"/>
      <c r="PEB36" s="16"/>
      <c r="PEC36" s="60"/>
      <c r="PEL36" s="62"/>
      <c r="PEM36" s="62"/>
      <c r="PEN36" s="62"/>
      <c r="PEO36" s="18"/>
      <c r="PEP36" s="16"/>
      <c r="PEQ36" s="60"/>
      <c r="PEZ36" s="62"/>
      <c r="PFA36" s="62"/>
      <c r="PFB36" s="62"/>
      <c r="PFC36" s="18"/>
      <c r="PFD36" s="16"/>
      <c r="PFE36" s="60"/>
      <c r="PFN36" s="62"/>
      <c r="PFO36" s="62"/>
      <c r="PFP36" s="62"/>
      <c r="PFQ36" s="18"/>
      <c r="PFR36" s="16"/>
      <c r="PFS36" s="60"/>
      <c r="PGB36" s="62"/>
      <c r="PGC36" s="62"/>
      <c r="PGD36" s="62"/>
      <c r="PGE36" s="18"/>
      <c r="PGF36" s="16"/>
      <c r="PGG36" s="60"/>
      <c r="PGP36" s="62"/>
      <c r="PGQ36" s="62"/>
      <c r="PGR36" s="62"/>
      <c r="PGS36" s="18"/>
      <c r="PGT36" s="16"/>
      <c r="PGU36" s="60"/>
      <c r="PHD36" s="62"/>
      <c r="PHE36" s="62"/>
      <c r="PHF36" s="62"/>
      <c r="PHG36" s="18"/>
      <c r="PHH36" s="16"/>
      <c r="PHI36" s="60"/>
      <c r="PHR36" s="62"/>
      <c r="PHS36" s="62"/>
      <c r="PHT36" s="62"/>
      <c r="PHU36" s="18"/>
      <c r="PHV36" s="16"/>
      <c r="PHW36" s="60"/>
      <c r="PIF36" s="62"/>
      <c r="PIG36" s="62"/>
      <c r="PIH36" s="62"/>
      <c r="PII36" s="18"/>
      <c r="PIJ36" s="16"/>
      <c r="PIK36" s="60"/>
      <c r="PIT36" s="62"/>
      <c r="PIU36" s="62"/>
      <c r="PIV36" s="62"/>
      <c r="PIW36" s="18"/>
      <c r="PIX36" s="16"/>
      <c r="PIY36" s="60"/>
      <c r="PJH36" s="62"/>
      <c r="PJI36" s="62"/>
      <c r="PJJ36" s="62"/>
      <c r="PJK36" s="18"/>
      <c r="PJL36" s="16"/>
      <c r="PJM36" s="60"/>
      <c r="PJV36" s="62"/>
      <c r="PJW36" s="62"/>
      <c r="PJX36" s="62"/>
      <c r="PJY36" s="18"/>
      <c r="PJZ36" s="16"/>
      <c r="PKA36" s="60"/>
      <c r="PKJ36" s="62"/>
      <c r="PKK36" s="62"/>
      <c r="PKL36" s="62"/>
      <c r="PKM36" s="18"/>
      <c r="PKN36" s="16"/>
      <c r="PKO36" s="60"/>
      <c r="PKX36" s="62"/>
      <c r="PKY36" s="62"/>
      <c r="PKZ36" s="62"/>
      <c r="PLA36" s="18"/>
      <c r="PLB36" s="16"/>
      <c r="PLC36" s="60"/>
      <c r="PLL36" s="62"/>
      <c r="PLM36" s="62"/>
      <c r="PLN36" s="62"/>
      <c r="PLO36" s="18"/>
      <c r="PLP36" s="16"/>
      <c r="PLQ36" s="60"/>
      <c r="PLZ36" s="62"/>
      <c r="PMA36" s="62"/>
      <c r="PMB36" s="62"/>
      <c r="PMC36" s="18"/>
      <c r="PMD36" s="16"/>
      <c r="PME36" s="60"/>
      <c r="PMN36" s="62"/>
      <c r="PMO36" s="62"/>
      <c r="PMP36" s="62"/>
      <c r="PMQ36" s="18"/>
      <c r="PMR36" s="16"/>
      <c r="PMS36" s="60"/>
      <c r="PNB36" s="62"/>
      <c r="PNC36" s="62"/>
      <c r="PND36" s="62"/>
      <c r="PNE36" s="18"/>
      <c r="PNF36" s="16"/>
      <c r="PNG36" s="60"/>
      <c r="PNP36" s="62"/>
      <c r="PNQ36" s="62"/>
      <c r="PNR36" s="62"/>
      <c r="PNS36" s="18"/>
      <c r="PNT36" s="16"/>
      <c r="PNU36" s="60"/>
      <c r="POD36" s="62"/>
      <c r="POE36" s="62"/>
      <c r="POF36" s="62"/>
      <c r="POG36" s="18"/>
      <c r="POH36" s="16"/>
      <c r="POI36" s="60"/>
      <c r="POR36" s="62"/>
      <c r="POS36" s="62"/>
      <c r="POT36" s="62"/>
      <c r="POU36" s="18"/>
      <c r="POV36" s="16"/>
      <c r="POW36" s="60"/>
      <c r="PPF36" s="62"/>
      <c r="PPG36" s="62"/>
      <c r="PPH36" s="62"/>
      <c r="PPI36" s="18"/>
      <c r="PPJ36" s="16"/>
      <c r="PPK36" s="60"/>
      <c r="PPT36" s="62"/>
      <c r="PPU36" s="62"/>
      <c r="PPV36" s="62"/>
      <c r="PPW36" s="18"/>
      <c r="PPX36" s="16"/>
      <c r="PPY36" s="60"/>
      <c r="PQH36" s="62"/>
      <c r="PQI36" s="62"/>
      <c r="PQJ36" s="62"/>
      <c r="PQK36" s="18"/>
      <c r="PQL36" s="16"/>
      <c r="PQM36" s="60"/>
      <c r="PQV36" s="62"/>
      <c r="PQW36" s="62"/>
      <c r="PQX36" s="62"/>
      <c r="PQY36" s="18"/>
      <c r="PQZ36" s="16"/>
      <c r="PRA36" s="60"/>
      <c r="PRJ36" s="62"/>
      <c r="PRK36" s="62"/>
      <c r="PRL36" s="62"/>
      <c r="PRM36" s="18"/>
      <c r="PRN36" s="16"/>
      <c r="PRO36" s="60"/>
      <c r="PRX36" s="62"/>
      <c r="PRY36" s="62"/>
      <c r="PRZ36" s="62"/>
      <c r="PSA36" s="18"/>
      <c r="PSB36" s="16"/>
      <c r="PSC36" s="60"/>
      <c r="PSL36" s="62"/>
      <c r="PSM36" s="62"/>
      <c r="PSN36" s="62"/>
      <c r="PSO36" s="18"/>
      <c r="PSP36" s="16"/>
      <c r="PSQ36" s="60"/>
      <c r="PSZ36" s="62"/>
      <c r="PTA36" s="62"/>
      <c r="PTB36" s="62"/>
      <c r="PTC36" s="18"/>
      <c r="PTD36" s="16"/>
      <c r="PTE36" s="60"/>
      <c r="PTN36" s="62"/>
      <c r="PTO36" s="62"/>
      <c r="PTP36" s="62"/>
      <c r="PTQ36" s="18"/>
      <c r="PTR36" s="16"/>
      <c r="PTS36" s="60"/>
      <c r="PUB36" s="62"/>
      <c r="PUC36" s="62"/>
      <c r="PUD36" s="62"/>
      <c r="PUE36" s="18"/>
      <c r="PUF36" s="16"/>
      <c r="PUG36" s="60"/>
      <c r="PUP36" s="62"/>
      <c r="PUQ36" s="62"/>
      <c r="PUR36" s="62"/>
      <c r="PUS36" s="18"/>
      <c r="PUT36" s="16"/>
      <c r="PUU36" s="60"/>
      <c r="PVD36" s="62"/>
      <c r="PVE36" s="62"/>
      <c r="PVF36" s="62"/>
      <c r="PVG36" s="18"/>
      <c r="PVH36" s="16"/>
      <c r="PVI36" s="60"/>
      <c r="PVR36" s="62"/>
      <c r="PVS36" s="62"/>
      <c r="PVT36" s="62"/>
      <c r="PVU36" s="18"/>
      <c r="PVV36" s="16"/>
      <c r="PVW36" s="60"/>
      <c r="PWF36" s="62"/>
      <c r="PWG36" s="62"/>
      <c r="PWH36" s="62"/>
      <c r="PWI36" s="18"/>
      <c r="PWJ36" s="16"/>
      <c r="PWK36" s="60"/>
      <c r="PWT36" s="62"/>
      <c r="PWU36" s="62"/>
      <c r="PWV36" s="62"/>
      <c r="PWW36" s="18"/>
      <c r="PWX36" s="16"/>
      <c r="PWY36" s="60"/>
      <c r="PXH36" s="62"/>
      <c r="PXI36" s="62"/>
      <c r="PXJ36" s="62"/>
      <c r="PXK36" s="18"/>
      <c r="PXL36" s="16"/>
      <c r="PXM36" s="60"/>
      <c r="PXV36" s="62"/>
      <c r="PXW36" s="62"/>
      <c r="PXX36" s="62"/>
      <c r="PXY36" s="18"/>
      <c r="PXZ36" s="16"/>
      <c r="PYA36" s="60"/>
      <c r="PYJ36" s="62"/>
      <c r="PYK36" s="62"/>
      <c r="PYL36" s="62"/>
      <c r="PYM36" s="18"/>
      <c r="PYN36" s="16"/>
      <c r="PYO36" s="60"/>
      <c r="PYX36" s="62"/>
      <c r="PYY36" s="62"/>
      <c r="PYZ36" s="62"/>
      <c r="PZA36" s="18"/>
      <c r="PZB36" s="16"/>
      <c r="PZC36" s="60"/>
      <c r="PZL36" s="62"/>
      <c r="PZM36" s="62"/>
      <c r="PZN36" s="62"/>
      <c r="PZO36" s="18"/>
      <c r="PZP36" s="16"/>
      <c r="PZQ36" s="60"/>
      <c r="PZZ36" s="62"/>
      <c r="QAA36" s="62"/>
      <c r="QAB36" s="62"/>
      <c r="QAC36" s="18"/>
      <c r="QAD36" s="16"/>
      <c r="QAE36" s="60"/>
      <c r="QAN36" s="62"/>
      <c r="QAO36" s="62"/>
      <c r="QAP36" s="62"/>
      <c r="QAQ36" s="18"/>
      <c r="QAR36" s="16"/>
      <c r="QAS36" s="60"/>
      <c r="QBB36" s="62"/>
      <c r="QBC36" s="62"/>
      <c r="QBD36" s="62"/>
      <c r="QBE36" s="18"/>
      <c r="QBF36" s="16"/>
      <c r="QBG36" s="60"/>
      <c r="QBP36" s="62"/>
      <c r="QBQ36" s="62"/>
      <c r="QBR36" s="62"/>
      <c r="QBS36" s="18"/>
      <c r="QBT36" s="16"/>
      <c r="QBU36" s="60"/>
      <c r="QCD36" s="62"/>
      <c r="QCE36" s="62"/>
      <c r="QCF36" s="62"/>
      <c r="QCG36" s="18"/>
      <c r="QCH36" s="16"/>
      <c r="QCI36" s="60"/>
      <c r="QCR36" s="62"/>
      <c r="QCS36" s="62"/>
      <c r="QCT36" s="62"/>
      <c r="QCU36" s="18"/>
      <c r="QCV36" s="16"/>
      <c r="QCW36" s="60"/>
      <c r="QDF36" s="62"/>
      <c r="QDG36" s="62"/>
      <c r="QDH36" s="62"/>
      <c r="QDI36" s="18"/>
      <c r="QDJ36" s="16"/>
      <c r="QDK36" s="60"/>
      <c r="QDT36" s="62"/>
      <c r="QDU36" s="62"/>
      <c r="QDV36" s="62"/>
      <c r="QDW36" s="18"/>
      <c r="QDX36" s="16"/>
      <c r="QDY36" s="60"/>
      <c r="QEH36" s="62"/>
      <c r="QEI36" s="62"/>
      <c r="QEJ36" s="62"/>
      <c r="QEK36" s="18"/>
      <c r="QEL36" s="16"/>
      <c r="QEM36" s="60"/>
      <c r="QEV36" s="62"/>
      <c r="QEW36" s="62"/>
      <c r="QEX36" s="62"/>
      <c r="QEY36" s="18"/>
      <c r="QEZ36" s="16"/>
      <c r="QFA36" s="60"/>
      <c r="QFJ36" s="62"/>
      <c r="QFK36" s="62"/>
      <c r="QFL36" s="62"/>
      <c r="QFM36" s="18"/>
      <c r="QFN36" s="16"/>
      <c r="QFO36" s="60"/>
      <c r="QFX36" s="62"/>
      <c r="QFY36" s="62"/>
      <c r="QFZ36" s="62"/>
      <c r="QGA36" s="18"/>
      <c r="QGB36" s="16"/>
      <c r="QGC36" s="60"/>
      <c r="QGL36" s="62"/>
      <c r="QGM36" s="62"/>
      <c r="QGN36" s="62"/>
      <c r="QGO36" s="18"/>
      <c r="QGP36" s="16"/>
      <c r="QGQ36" s="60"/>
      <c r="QGZ36" s="62"/>
      <c r="QHA36" s="62"/>
      <c r="QHB36" s="62"/>
      <c r="QHC36" s="18"/>
      <c r="QHD36" s="16"/>
      <c r="QHE36" s="60"/>
      <c r="QHN36" s="62"/>
      <c r="QHO36" s="62"/>
      <c r="QHP36" s="62"/>
      <c r="QHQ36" s="18"/>
      <c r="QHR36" s="16"/>
      <c r="QHS36" s="60"/>
      <c r="QIB36" s="62"/>
      <c r="QIC36" s="62"/>
      <c r="QID36" s="62"/>
      <c r="QIE36" s="18"/>
      <c r="QIF36" s="16"/>
      <c r="QIG36" s="60"/>
      <c r="QIP36" s="62"/>
      <c r="QIQ36" s="62"/>
      <c r="QIR36" s="62"/>
      <c r="QIS36" s="18"/>
      <c r="QIT36" s="16"/>
      <c r="QIU36" s="60"/>
      <c r="QJD36" s="62"/>
      <c r="QJE36" s="62"/>
      <c r="QJF36" s="62"/>
      <c r="QJG36" s="18"/>
      <c r="QJH36" s="16"/>
      <c r="QJI36" s="60"/>
      <c r="QJR36" s="62"/>
      <c r="QJS36" s="62"/>
      <c r="QJT36" s="62"/>
      <c r="QJU36" s="18"/>
      <c r="QJV36" s="16"/>
      <c r="QJW36" s="60"/>
      <c r="QKF36" s="62"/>
      <c r="QKG36" s="62"/>
      <c r="QKH36" s="62"/>
      <c r="QKI36" s="18"/>
      <c r="QKJ36" s="16"/>
      <c r="QKK36" s="60"/>
      <c r="QKT36" s="62"/>
      <c r="QKU36" s="62"/>
      <c r="QKV36" s="62"/>
      <c r="QKW36" s="18"/>
      <c r="QKX36" s="16"/>
      <c r="QKY36" s="60"/>
      <c r="QLH36" s="62"/>
      <c r="QLI36" s="62"/>
      <c r="QLJ36" s="62"/>
      <c r="QLK36" s="18"/>
      <c r="QLL36" s="16"/>
      <c r="QLM36" s="60"/>
      <c r="QLV36" s="62"/>
      <c r="QLW36" s="62"/>
      <c r="QLX36" s="62"/>
      <c r="QLY36" s="18"/>
      <c r="QLZ36" s="16"/>
      <c r="QMA36" s="60"/>
      <c r="QMJ36" s="62"/>
      <c r="QMK36" s="62"/>
      <c r="QML36" s="62"/>
      <c r="QMM36" s="18"/>
      <c r="QMN36" s="16"/>
      <c r="QMO36" s="60"/>
      <c r="QMX36" s="62"/>
      <c r="QMY36" s="62"/>
      <c r="QMZ36" s="62"/>
      <c r="QNA36" s="18"/>
      <c r="QNB36" s="16"/>
      <c r="QNC36" s="60"/>
      <c r="QNL36" s="62"/>
      <c r="QNM36" s="62"/>
      <c r="QNN36" s="62"/>
      <c r="QNO36" s="18"/>
      <c r="QNP36" s="16"/>
      <c r="QNQ36" s="60"/>
      <c r="QNZ36" s="62"/>
      <c r="QOA36" s="62"/>
      <c r="QOB36" s="62"/>
      <c r="QOC36" s="18"/>
      <c r="QOD36" s="16"/>
      <c r="QOE36" s="60"/>
      <c r="QON36" s="62"/>
      <c r="QOO36" s="62"/>
      <c r="QOP36" s="62"/>
      <c r="QOQ36" s="18"/>
      <c r="QOR36" s="16"/>
      <c r="QOS36" s="60"/>
      <c r="QPB36" s="62"/>
      <c r="QPC36" s="62"/>
      <c r="QPD36" s="62"/>
      <c r="QPE36" s="18"/>
      <c r="QPF36" s="16"/>
      <c r="QPG36" s="60"/>
      <c r="QPP36" s="62"/>
      <c r="QPQ36" s="62"/>
      <c r="QPR36" s="62"/>
      <c r="QPS36" s="18"/>
      <c r="QPT36" s="16"/>
      <c r="QPU36" s="60"/>
      <c r="QQD36" s="62"/>
      <c r="QQE36" s="62"/>
      <c r="QQF36" s="62"/>
      <c r="QQG36" s="18"/>
      <c r="QQH36" s="16"/>
      <c r="QQI36" s="60"/>
      <c r="QQR36" s="62"/>
      <c r="QQS36" s="62"/>
      <c r="QQT36" s="62"/>
      <c r="QQU36" s="18"/>
      <c r="QQV36" s="16"/>
      <c r="QQW36" s="60"/>
      <c r="QRF36" s="62"/>
      <c r="QRG36" s="62"/>
      <c r="QRH36" s="62"/>
      <c r="QRI36" s="18"/>
      <c r="QRJ36" s="16"/>
      <c r="QRK36" s="60"/>
      <c r="QRT36" s="62"/>
      <c r="QRU36" s="62"/>
      <c r="QRV36" s="62"/>
      <c r="QRW36" s="18"/>
      <c r="QRX36" s="16"/>
      <c r="QRY36" s="60"/>
      <c r="QSH36" s="62"/>
      <c r="QSI36" s="62"/>
      <c r="QSJ36" s="62"/>
      <c r="QSK36" s="18"/>
      <c r="QSL36" s="16"/>
      <c r="QSM36" s="60"/>
      <c r="QSV36" s="62"/>
      <c r="QSW36" s="62"/>
      <c r="QSX36" s="62"/>
      <c r="QSY36" s="18"/>
      <c r="QSZ36" s="16"/>
      <c r="QTA36" s="60"/>
      <c r="QTJ36" s="62"/>
      <c r="QTK36" s="62"/>
      <c r="QTL36" s="62"/>
      <c r="QTM36" s="18"/>
      <c r="QTN36" s="16"/>
      <c r="QTO36" s="60"/>
      <c r="QTX36" s="62"/>
      <c r="QTY36" s="62"/>
      <c r="QTZ36" s="62"/>
      <c r="QUA36" s="18"/>
      <c r="QUB36" s="16"/>
      <c r="QUC36" s="60"/>
      <c r="QUL36" s="62"/>
      <c r="QUM36" s="62"/>
      <c r="QUN36" s="62"/>
      <c r="QUO36" s="18"/>
      <c r="QUP36" s="16"/>
      <c r="QUQ36" s="60"/>
      <c r="QUZ36" s="62"/>
      <c r="QVA36" s="62"/>
      <c r="QVB36" s="62"/>
      <c r="QVC36" s="18"/>
      <c r="QVD36" s="16"/>
      <c r="QVE36" s="60"/>
      <c r="QVN36" s="62"/>
      <c r="QVO36" s="62"/>
      <c r="QVP36" s="62"/>
      <c r="QVQ36" s="18"/>
      <c r="QVR36" s="16"/>
      <c r="QVS36" s="60"/>
      <c r="QWB36" s="62"/>
      <c r="QWC36" s="62"/>
      <c r="QWD36" s="62"/>
      <c r="QWE36" s="18"/>
      <c r="QWF36" s="16"/>
      <c r="QWG36" s="60"/>
      <c r="QWP36" s="62"/>
      <c r="QWQ36" s="62"/>
      <c r="QWR36" s="62"/>
      <c r="QWS36" s="18"/>
      <c r="QWT36" s="16"/>
      <c r="QWU36" s="60"/>
      <c r="QXD36" s="62"/>
      <c r="QXE36" s="62"/>
      <c r="QXF36" s="62"/>
      <c r="QXG36" s="18"/>
      <c r="QXH36" s="16"/>
      <c r="QXI36" s="60"/>
      <c r="QXR36" s="62"/>
      <c r="QXS36" s="62"/>
      <c r="QXT36" s="62"/>
      <c r="QXU36" s="18"/>
      <c r="QXV36" s="16"/>
      <c r="QXW36" s="60"/>
      <c r="QYF36" s="62"/>
      <c r="QYG36" s="62"/>
      <c r="QYH36" s="62"/>
      <c r="QYI36" s="18"/>
      <c r="QYJ36" s="16"/>
      <c r="QYK36" s="60"/>
      <c r="QYT36" s="62"/>
      <c r="QYU36" s="62"/>
      <c r="QYV36" s="62"/>
      <c r="QYW36" s="18"/>
      <c r="QYX36" s="16"/>
      <c r="QYY36" s="60"/>
      <c r="QZH36" s="62"/>
      <c r="QZI36" s="62"/>
      <c r="QZJ36" s="62"/>
      <c r="QZK36" s="18"/>
      <c r="QZL36" s="16"/>
      <c r="QZM36" s="60"/>
      <c r="QZV36" s="62"/>
      <c r="QZW36" s="62"/>
      <c r="QZX36" s="62"/>
      <c r="QZY36" s="18"/>
      <c r="QZZ36" s="16"/>
      <c r="RAA36" s="60"/>
      <c r="RAJ36" s="62"/>
      <c r="RAK36" s="62"/>
      <c r="RAL36" s="62"/>
      <c r="RAM36" s="18"/>
      <c r="RAN36" s="16"/>
      <c r="RAO36" s="60"/>
      <c r="RAX36" s="62"/>
      <c r="RAY36" s="62"/>
      <c r="RAZ36" s="62"/>
      <c r="RBA36" s="18"/>
      <c r="RBB36" s="16"/>
      <c r="RBC36" s="60"/>
      <c r="RBL36" s="62"/>
      <c r="RBM36" s="62"/>
      <c r="RBN36" s="62"/>
      <c r="RBO36" s="18"/>
      <c r="RBP36" s="16"/>
      <c r="RBQ36" s="60"/>
      <c r="RBZ36" s="62"/>
      <c r="RCA36" s="62"/>
      <c r="RCB36" s="62"/>
      <c r="RCC36" s="18"/>
      <c r="RCD36" s="16"/>
      <c r="RCE36" s="60"/>
      <c r="RCN36" s="62"/>
      <c r="RCO36" s="62"/>
      <c r="RCP36" s="62"/>
      <c r="RCQ36" s="18"/>
      <c r="RCR36" s="16"/>
      <c r="RCS36" s="60"/>
      <c r="RDB36" s="62"/>
      <c r="RDC36" s="62"/>
      <c r="RDD36" s="62"/>
      <c r="RDE36" s="18"/>
      <c r="RDF36" s="16"/>
      <c r="RDG36" s="60"/>
      <c r="RDP36" s="62"/>
      <c r="RDQ36" s="62"/>
      <c r="RDR36" s="62"/>
      <c r="RDS36" s="18"/>
      <c r="RDT36" s="16"/>
      <c r="RDU36" s="60"/>
      <c r="RED36" s="62"/>
      <c r="REE36" s="62"/>
      <c r="REF36" s="62"/>
      <c r="REG36" s="18"/>
      <c r="REH36" s="16"/>
      <c r="REI36" s="60"/>
      <c r="RER36" s="62"/>
      <c r="RES36" s="62"/>
      <c r="RET36" s="62"/>
      <c r="REU36" s="18"/>
      <c r="REV36" s="16"/>
      <c r="REW36" s="60"/>
      <c r="RFF36" s="62"/>
      <c r="RFG36" s="62"/>
      <c r="RFH36" s="62"/>
      <c r="RFI36" s="18"/>
      <c r="RFJ36" s="16"/>
      <c r="RFK36" s="60"/>
      <c r="RFT36" s="62"/>
      <c r="RFU36" s="62"/>
      <c r="RFV36" s="62"/>
      <c r="RFW36" s="18"/>
      <c r="RFX36" s="16"/>
      <c r="RFY36" s="60"/>
      <c r="RGH36" s="62"/>
      <c r="RGI36" s="62"/>
      <c r="RGJ36" s="62"/>
      <c r="RGK36" s="18"/>
      <c r="RGL36" s="16"/>
      <c r="RGM36" s="60"/>
      <c r="RGV36" s="62"/>
      <c r="RGW36" s="62"/>
      <c r="RGX36" s="62"/>
      <c r="RGY36" s="18"/>
      <c r="RGZ36" s="16"/>
      <c r="RHA36" s="60"/>
      <c r="RHJ36" s="62"/>
      <c r="RHK36" s="62"/>
      <c r="RHL36" s="62"/>
      <c r="RHM36" s="18"/>
      <c r="RHN36" s="16"/>
      <c r="RHO36" s="60"/>
      <c r="RHX36" s="62"/>
      <c r="RHY36" s="62"/>
      <c r="RHZ36" s="62"/>
      <c r="RIA36" s="18"/>
      <c r="RIB36" s="16"/>
      <c r="RIC36" s="60"/>
      <c r="RIL36" s="62"/>
      <c r="RIM36" s="62"/>
      <c r="RIN36" s="62"/>
      <c r="RIO36" s="18"/>
      <c r="RIP36" s="16"/>
      <c r="RIQ36" s="60"/>
      <c r="RIZ36" s="62"/>
      <c r="RJA36" s="62"/>
      <c r="RJB36" s="62"/>
      <c r="RJC36" s="18"/>
      <c r="RJD36" s="16"/>
      <c r="RJE36" s="60"/>
      <c r="RJN36" s="62"/>
      <c r="RJO36" s="62"/>
      <c r="RJP36" s="62"/>
      <c r="RJQ36" s="18"/>
      <c r="RJR36" s="16"/>
      <c r="RJS36" s="60"/>
      <c r="RKB36" s="62"/>
      <c r="RKC36" s="62"/>
      <c r="RKD36" s="62"/>
      <c r="RKE36" s="18"/>
      <c r="RKF36" s="16"/>
      <c r="RKG36" s="60"/>
      <c r="RKP36" s="62"/>
      <c r="RKQ36" s="62"/>
      <c r="RKR36" s="62"/>
      <c r="RKS36" s="18"/>
      <c r="RKT36" s="16"/>
      <c r="RKU36" s="60"/>
      <c r="RLD36" s="62"/>
      <c r="RLE36" s="62"/>
      <c r="RLF36" s="62"/>
      <c r="RLG36" s="18"/>
      <c r="RLH36" s="16"/>
      <c r="RLI36" s="60"/>
      <c r="RLR36" s="62"/>
      <c r="RLS36" s="62"/>
      <c r="RLT36" s="62"/>
      <c r="RLU36" s="18"/>
      <c r="RLV36" s="16"/>
      <c r="RLW36" s="60"/>
      <c r="RMF36" s="62"/>
      <c r="RMG36" s="62"/>
      <c r="RMH36" s="62"/>
      <c r="RMI36" s="18"/>
      <c r="RMJ36" s="16"/>
      <c r="RMK36" s="60"/>
      <c r="RMT36" s="62"/>
      <c r="RMU36" s="62"/>
      <c r="RMV36" s="62"/>
      <c r="RMW36" s="18"/>
      <c r="RMX36" s="16"/>
      <c r="RMY36" s="60"/>
      <c r="RNH36" s="62"/>
      <c r="RNI36" s="62"/>
      <c r="RNJ36" s="62"/>
      <c r="RNK36" s="18"/>
      <c r="RNL36" s="16"/>
      <c r="RNM36" s="60"/>
      <c r="RNV36" s="62"/>
      <c r="RNW36" s="62"/>
      <c r="RNX36" s="62"/>
      <c r="RNY36" s="18"/>
      <c r="RNZ36" s="16"/>
      <c r="ROA36" s="60"/>
      <c r="ROJ36" s="62"/>
      <c r="ROK36" s="62"/>
      <c r="ROL36" s="62"/>
      <c r="ROM36" s="18"/>
      <c r="RON36" s="16"/>
      <c r="ROO36" s="60"/>
      <c r="ROX36" s="62"/>
      <c r="ROY36" s="62"/>
      <c r="ROZ36" s="62"/>
      <c r="RPA36" s="18"/>
      <c r="RPB36" s="16"/>
      <c r="RPC36" s="60"/>
      <c r="RPL36" s="62"/>
      <c r="RPM36" s="62"/>
      <c r="RPN36" s="62"/>
      <c r="RPO36" s="18"/>
      <c r="RPP36" s="16"/>
      <c r="RPQ36" s="60"/>
      <c r="RPZ36" s="62"/>
      <c r="RQA36" s="62"/>
      <c r="RQB36" s="62"/>
      <c r="RQC36" s="18"/>
      <c r="RQD36" s="16"/>
      <c r="RQE36" s="60"/>
      <c r="RQN36" s="62"/>
      <c r="RQO36" s="62"/>
      <c r="RQP36" s="62"/>
      <c r="RQQ36" s="18"/>
      <c r="RQR36" s="16"/>
      <c r="RQS36" s="60"/>
      <c r="RRB36" s="62"/>
      <c r="RRC36" s="62"/>
      <c r="RRD36" s="62"/>
      <c r="RRE36" s="18"/>
      <c r="RRF36" s="16"/>
      <c r="RRG36" s="60"/>
      <c r="RRP36" s="62"/>
      <c r="RRQ36" s="62"/>
      <c r="RRR36" s="62"/>
      <c r="RRS36" s="18"/>
      <c r="RRT36" s="16"/>
      <c r="RRU36" s="60"/>
      <c r="RSD36" s="62"/>
      <c r="RSE36" s="62"/>
      <c r="RSF36" s="62"/>
      <c r="RSG36" s="18"/>
      <c r="RSH36" s="16"/>
      <c r="RSI36" s="60"/>
      <c r="RSR36" s="62"/>
      <c r="RSS36" s="62"/>
      <c r="RST36" s="62"/>
      <c r="RSU36" s="18"/>
      <c r="RSV36" s="16"/>
      <c r="RSW36" s="60"/>
      <c r="RTF36" s="62"/>
      <c r="RTG36" s="62"/>
      <c r="RTH36" s="62"/>
      <c r="RTI36" s="18"/>
      <c r="RTJ36" s="16"/>
      <c r="RTK36" s="60"/>
      <c r="RTT36" s="62"/>
      <c r="RTU36" s="62"/>
      <c r="RTV36" s="62"/>
      <c r="RTW36" s="18"/>
      <c r="RTX36" s="16"/>
      <c r="RTY36" s="60"/>
      <c r="RUH36" s="62"/>
      <c r="RUI36" s="62"/>
      <c r="RUJ36" s="62"/>
      <c r="RUK36" s="18"/>
      <c r="RUL36" s="16"/>
      <c r="RUM36" s="60"/>
      <c r="RUV36" s="62"/>
      <c r="RUW36" s="62"/>
      <c r="RUX36" s="62"/>
      <c r="RUY36" s="18"/>
      <c r="RUZ36" s="16"/>
      <c r="RVA36" s="60"/>
      <c r="RVJ36" s="62"/>
      <c r="RVK36" s="62"/>
      <c r="RVL36" s="62"/>
      <c r="RVM36" s="18"/>
      <c r="RVN36" s="16"/>
      <c r="RVO36" s="60"/>
      <c r="RVX36" s="62"/>
      <c r="RVY36" s="62"/>
      <c r="RVZ36" s="62"/>
      <c r="RWA36" s="18"/>
      <c r="RWB36" s="16"/>
      <c r="RWC36" s="60"/>
      <c r="RWL36" s="62"/>
      <c r="RWM36" s="62"/>
      <c r="RWN36" s="62"/>
      <c r="RWO36" s="18"/>
      <c r="RWP36" s="16"/>
      <c r="RWQ36" s="60"/>
      <c r="RWZ36" s="62"/>
      <c r="RXA36" s="62"/>
      <c r="RXB36" s="62"/>
      <c r="RXC36" s="18"/>
      <c r="RXD36" s="16"/>
      <c r="RXE36" s="60"/>
      <c r="RXN36" s="62"/>
      <c r="RXO36" s="62"/>
      <c r="RXP36" s="62"/>
      <c r="RXQ36" s="18"/>
      <c r="RXR36" s="16"/>
      <c r="RXS36" s="60"/>
      <c r="RYB36" s="62"/>
      <c r="RYC36" s="62"/>
      <c r="RYD36" s="62"/>
      <c r="RYE36" s="18"/>
      <c r="RYF36" s="16"/>
      <c r="RYG36" s="60"/>
      <c r="RYP36" s="62"/>
      <c r="RYQ36" s="62"/>
      <c r="RYR36" s="62"/>
      <c r="RYS36" s="18"/>
      <c r="RYT36" s="16"/>
      <c r="RYU36" s="60"/>
      <c r="RZD36" s="62"/>
      <c r="RZE36" s="62"/>
      <c r="RZF36" s="62"/>
      <c r="RZG36" s="18"/>
      <c r="RZH36" s="16"/>
      <c r="RZI36" s="60"/>
      <c r="RZR36" s="62"/>
      <c r="RZS36" s="62"/>
      <c r="RZT36" s="62"/>
      <c r="RZU36" s="18"/>
      <c r="RZV36" s="16"/>
      <c r="RZW36" s="60"/>
      <c r="SAF36" s="62"/>
      <c r="SAG36" s="62"/>
      <c r="SAH36" s="62"/>
      <c r="SAI36" s="18"/>
      <c r="SAJ36" s="16"/>
      <c r="SAK36" s="60"/>
      <c r="SAT36" s="62"/>
      <c r="SAU36" s="62"/>
      <c r="SAV36" s="62"/>
      <c r="SAW36" s="18"/>
      <c r="SAX36" s="16"/>
      <c r="SAY36" s="60"/>
      <c r="SBH36" s="62"/>
      <c r="SBI36" s="62"/>
      <c r="SBJ36" s="62"/>
      <c r="SBK36" s="18"/>
      <c r="SBL36" s="16"/>
      <c r="SBM36" s="60"/>
      <c r="SBV36" s="62"/>
      <c r="SBW36" s="62"/>
      <c r="SBX36" s="62"/>
      <c r="SBY36" s="18"/>
      <c r="SBZ36" s="16"/>
      <c r="SCA36" s="60"/>
      <c r="SCJ36" s="62"/>
      <c r="SCK36" s="62"/>
      <c r="SCL36" s="62"/>
      <c r="SCM36" s="18"/>
      <c r="SCN36" s="16"/>
      <c r="SCO36" s="60"/>
      <c r="SCX36" s="62"/>
      <c r="SCY36" s="62"/>
      <c r="SCZ36" s="62"/>
      <c r="SDA36" s="18"/>
      <c r="SDB36" s="16"/>
      <c r="SDC36" s="60"/>
      <c r="SDL36" s="62"/>
      <c r="SDM36" s="62"/>
      <c r="SDN36" s="62"/>
      <c r="SDO36" s="18"/>
      <c r="SDP36" s="16"/>
      <c r="SDQ36" s="60"/>
      <c r="SDZ36" s="62"/>
      <c r="SEA36" s="62"/>
      <c r="SEB36" s="62"/>
      <c r="SEC36" s="18"/>
      <c r="SED36" s="16"/>
      <c r="SEE36" s="60"/>
      <c r="SEN36" s="62"/>
      <c r="SEO36" s="62"/>
      <c r="SEP36" s="62"/>
      <c r="SEQ36" s="18"/>
      <c r="SER36" s="16"/>
      <c r="SES36" s="60"/>
      <c r="SFB36" s="62"/>
      <c r="SFC36" s="62"/>
      <c r="SFD36" s="62"/>
      <c r="SFE36" s="18"/>
      <c r="SFF36" s="16"/>
      <c r="SFG36" s="60"/>
      <c r="SFP36" s="62"/>
      <c r="SFQ36" s="62"/>
      <c r="SFR36" s="62"/>
      <c r="SFS36" s="18"/>
      <c r="SFT36" s="16"/>
      <c r="SFU36" s="60"/>
      <c r="SGD36" s="62"/>
      <c r="SGE36" s="62"/>
      <c r="SGF36" s="62"/>
      <c r="SGG36" s="18"/>
      <c r="SGH36" s="16"/>
      <c r="SGI36" s="60"/>
      <c r="SGR36" s="62"/>
      <c r="SGS36" s="62"/>
      <c r="SGT36" s="62"/>
      <c r="SGU36" s="18"/>
      <c r="SGV36" s="16"/>
      <c r="SGW36" s="60"/>
      <c r="SHF36" s="62"/>
      <c r="SHG36" s="62"/>
      <c r="SHH36" s="62"/>
      <c r="SHI36" s="18"/>
      <c r="SHJ36" s="16"/>
      <c r="SHK36" s="60"/>
      <c r="SHT36" s="62"/>
      <c r="SHU36" s="62"/>
      <c r="SHV36" s="62"/>
      <c r="SHW36" s="18"/>
      <c r="SHX36" s="16"/>
      <c r="SHY36" s="60"/>
      <c r="SIH36" s="62"/>
      <c r="SII36" s="62"/>
      <c r="SIJ36" s="62"/>
      <c r="SIK36" s="18"/>
      <c r="SIL36" s="16"/>
      <c r="SIM36" s="60"/>
      <c r="SIV36" s="62"/>
      <c r="SIW36" s="62"/>
      <c r="SIX36" s="62"/>
      <c r="SIY36" s="18"/>
      <c r="SIZ36" s="16"/>
      <c r="SJA36" s="60"/>
      <c r="SJJ36" s="62"/>
      <c r="SJK36" s="62"/>
      <c r="SJL36" s="62"/>
      <c r="SJM36" s="18"/>
      <c r="SJN36" s="16"/>
      <c r="SJO36" s="60"/>
      <c r="SJX36" s="62"/>
      <c r="SJY36" s="62"/>
      <c r="SJZ36" s="62"/>
      <c r="SKA36" s="18"/>
      <c r="SKB36" s="16"/>
      <c r="SKC36" s="60"/>
      <c r="SKL36" s="62"/>
      <c r="SKM36" s="62"/>
      <c r="SKN36" s="62"/>
      <c r="SKO36" s="18"/>
      <c r="SKP36" s="16"/>
      <c r="SKQ36" s="60"/>
      <c r="SKZ36" s="62"/>
      <c r="SLA36" s="62"/>
      <c r="SLB36" s="62"/>
      <c r="SLC36" s="18"/>
      <c r="SLD36" s="16"/>
      <c r="SLE36" s="60"/>
      <c r="SLN36" s="62"/>
      <c r="SLO36" s="62"/>
      <c r="SLP36" s="62"/>
      <c r="SLQ36" s="18"/>
      <c r="SLR36" s="16"/>
      <c r="SLS36" s="60"/>
      <c r="SMB36" s="62"/>
      <c r="SMC36" s="62"/>
      <c r="SMD36" s="62"/>
      <c r="SME36" s="18"/>
      <c r="SMF36" s="16"/>
      <c r="SMG36" s="60"/>
      <c r="SMP36" s="62"/>
      <c r="SMQ36" s="62"/>
      <c r="SMR36" s="62"/>
      <c r="SMS36" s="18"/>
      <c r="SMT36" s="16"/>
      <c r="SMU36" s="60"/>
      <c r="SND36" s="62"/>
      <c r="SNE36" s="62"/>
      <c r="SNF36" s="62"/>
      <c r="SNG36" s="18"/>
      <c r="SNH36" s="16"/>
      <c r="SNI36" s="60"/>
      <c r="SNR36" s="62"/>
      <c r="SNS36" s="62"/>
      <c r="SNT36" s="62"/>
      <c r="SNU36" s="18"/>
      <c r="SNV36" s="16"/>
      <c r="SNW36" s="60"/>
      <c r="SOF36" s="62"/>
      <c r="SOG36" s="62"/>
      <c r="SOH36" s="62"/>
      <c r="SOI36" s="18"/>
      <c r="SOJ36" s="16"/>
      <c r="SOK36" s="60"/>
      <c r="SOT36" s="62"/>
      <c r="SOU36" s="62"/>
      <c r="SOV36" s="62"/>
      <c r="SOW36" s="18"/>
      <c r="SOX36" s="16"/>
      <c r="SOY36" s="60"/>
      <c r="SPH36" s="62"/>
      <c r="SPI36" s="62"/>
      <c r="SPJ36" s="62"/>
      <c r="SPK36" s="18"/>
      <c r="SPL36" s="16"/>
      <c r="SPM36" s="60"/>
      <c r="SPV36" s="62"/>
      <c r="SPW36" s="62"/>
      <c r="SPX36" s="62"/>
      <c r="SPY36" s="18"/>
      <c r="SPZ36" s="16"/>
      <c r="SQA36" s="60"/>
      <c r="SQJ36" s="62"/>
      <c r="SQK36" s="62"/>
      <c r="SQL36" s="62"/>
      <c r="SQM36" s="18"/>
      <c r="SQN36" s="16"/>
      <c r="SQO36" s="60"/>
      <c r="SQX36" s="62"/>
      <c r="SQY36" s="62"/>
      <c r="SQZ36" s="62"/>
      <c r="SRA36" s="18"/>
      <c r="SRB36" s="16"/>
      <c r="SRC36" s="60"/>
      <c r="SRL36" s="62"/>
      <c r="SRM36" s="62"/>
      <c r="SRN36" s="62"/>
      <c r="SRO36" s="18"/>
      <c r="SRP36" s="16"/>
      <c r="SRQ36" s="60"/>
      <c r="SRZ36" s="62"/>
      <c r="SSA36" s="62"/>
      <c r="SSB36" s="62"/>
      <c r="SSC36" s="18"/>
      <c r="SSD36" s="16"/>
      <c r="SSE36" s="60"/>
      <c r="SSN36" s="62"/>
      <c r="SSO36" s="62"/>
      <c r="SSP36" s="62"/>
      <c r="SSQ36" s="18"/>
      <c r="SSR36" s="16"/>
      <c r="SSS36" s="60"/>
      <c r="STB36" s="62"/>
      <c r="STC36" s="62"/>
      <c r="STD36" s="62"/>
      <c r="STE36" s="18"/>
      <c r="STF36" s="16"/>
      <c r="STG36" s="60"/>
      <c r="STP36" s="62"/>
      <c r="STQ36" s="62"/>
      <c r="STR36" s="62"/>
      <c r="STS36" s="18"/>
      <c r="STT36" s="16"/>
      <c r="STU36" s="60"/>
      <c r="SUD36" s="62"/>
      <c r="SUE36" s="62"/>
      <c r="SUF36" s="62"/>
      <c r="SUG36" s="18"/>
      <c r="SUH36" s="16"/>
      <c r="SUI36" s="60"/>
      <c r="SUR36" s="62"/>
      <c r="SUS36" s="62"/>
      <c r="SUT36" s="62"/>
      <c r="SUU36" s="18"/>
      <c r="SUV36" s="16"/>
      <c r="SUW36" s="60"/>
      <c r="SVF36" s="62"/>
      <c r="SVG36" s="62"/>
      <c r="SVH36" s="62"/>
      <c r="SVI36" s="18"/>
      <c r="SVJ36" s="16"/>
      <c r="SVK36" s="60"/>
      <c r="SVT36" s="62"/>
      <c r="SVU36" s="62"/>
      <c r="SVV36" s="62"/>
      <c r="SVW36" s="18"/>
      <c r="SVX36" s="16"/>
      <c r="SVY36" s="60"/>
      <c r="SWH36" s="62"/>
      <c r="SWI36" s="62"/>
      <c r="SWJ36" s="62"/>
      <c r="SWK36" s="18"/>
      <c r="SWL36" s="16"/>
      <c r="SWM36" s="60"/>
      <c r="SWV36" s="62"/>
      <c r="SWW36" s="62"/>
      <c r="SWX36" s="62"/>
      <c r="SWY36" s="18"/>
      <c r="SWZ36" s="16"/>
      <c r="SXA36" s="60"/>
      <c r="SXJ36" s="62"/>
      <c r="SXK36" s="62"/>
      <c r="SXL36" s="62"/>
      <c r="SXM36" s="18"/>
      <c r="SXN36" s="16"/>
      <c r="SXO36" s="60"/>
      <c r="SXX36" s="62"/>
      <c r="SXY36" s="62"/>
      <c r="SXZ36" s="62"/>
      <c r="SYA36" s="18"/>
      <c r="SYB36" s="16"/>
      <c r="SYC36" s="60"/>
      <c r="SYL36" s="62"/>
      <c r="SYM36" s="62"/>
      <c r="SYN36" s="62"/>
      <c r="SYO36" s="18"/>
      <c r="SYP36" s="16"/>
      <c r="SYQ36" s="60"/>
      <c r="SYZ36" s="62"/>
      <c r="SZA36" s="62"/>
      <c r="SZB36" s="62"/>
      <c r="SZC36" s="18"/>
      <c r="SZD36" s="16"/>
      <c r="SZE36" s="60"/>
      <c r="SZN36" s="62"/>
      <c r="SZO36" s="62"/>
      <c r="SZP36" s="62"/>
      <c r="SZQ36" s="18"/>
      <c r="SZR36" s="16"/>
      <c r="SZS36" s="60"/>
      <c r="TAB36" s="62"/>
      <c r="TAC36" s="62"/>
      <c r="TAD36" s="62"/>
      <c r="TAE36" s="18"/>
      <c r="TAF36" s="16"/>
      <c r="TAG36" s="60"/>
      <c r="TAP36" s="62"/>
      <c r="TAQ36" s="62"/>
      <c r="TAR36" s="62"/>
      <c r="TAS36" s="18"/>
      <c r="TAT36" s="16"/>
      <c r="TAU36" s="60"/>
      <c r="TBD36" s="62"/>
      <c r="TBE36" s="62"/>
      <c r="TBF36" s="62"/>
      <c r="TBG36" s="18"/>
      <c r="TBH36" s="16"/>
      <c r="TBI36" s="60"/>
      <c r="TBR36" s="62"/>
      <c r="TBS36" s="62"/>
      <c r="TBT36" s="62"/>
      <c r="TBU36" s="18"/>
      <c r="TBV36" s="16"/>
      <c r="TBW36" s="60"/>
      <c r="TCF36" s="62"/>
      <c r="TCG36" s="62"/>
      <c r="TCH36" s="62"/>
      <c r="TCI36" s="18"/>
      <c r="TCJ36" s="16"/>
      <c r="TCK36" s="60"/>
      <c r="TCT36" s="62"/>
      <c r="TCU36" s="62"/>
      <c r="TCV36" s="62"/>
      <c r="TCW36" s="18"/>
      <c r="TCX36" s="16"/>
      <c r="TCY36" s="60"/>
      <c r="TDH36" s="62"/>
      <c r="TDI36" s="62"/>
      <c r="TDJ36" s="62"/>
      <c r="TDK36" s="18"/>
      <c r="TDL36" s="16"/>
      <c r="TDM36" s="60"/>
      <c r="TDV36" s="62"/>
      <c r="TDW36" s="62"/>
      <c r="TDX36" s="62"/>
      <c r="TDY36" s="18"/>
      <c r="TDZ36" s="16"/>
      <c r="TEA36" s="60"/>
      <c r="TEJ36" s="62"/>
      <c r="TEK36" s="62"/>
      <c r="TEL36" s="62"/>
      <c r="TEM36" s="18"/>
      <c r="TEN36" s="16"/>
      <c r="TEO36" s="60"/>
      <c r="TEX36" s="62"/>
      <c r="TEY36" s="62"/>
      <c r="TEZ36" s="62"/>
      <c r="TFA36" s="18"/>
      <c r="TFB36" s="16"/>
      <c r="TFC36" s="60"/>
      <c r="TFL36" s="62"/>
      <c r="TFM36" s="62"/>
      <c r="TFN36" s="62"/>
      <c r="TFO36" s="18"/>
      <c r="TFP36" s="16"/>
      <c r="TFQ36" s="60"/>
      <c r="TFZ36" s="62"/>
      <c r="TGA36" s="62"/>
      <c r="TGB36" s="62"/>
      <c r="TGC36" s="18"/>
      <c r="TGD36" s="16"/>
      <c r="TGE36" s="60"/>
      <c r="TGN36" s="62"/>
      <c r="TGO36" s="62"/>
      <c r="TGP36" s="62"/>
      <c r="TGQ36" s="18"/>
      <c r="TGR36" s="16"/>
      <c r="TGS36" s="60"/>
      <c r="THB36" s="62"/>
      <c r="THC36" s="62"/>
      <c r="THD36" s="62"/>
      <c r="THE36" s="18"/>
      <c r="THF36" s="16"/>
      <c r="THG36" s="60"/>
      <c r="THP36" s="62"/>
      <c r="THQ36" s="62"/>
      <c r="THR36" s="62"/>
      <c r="THS36" s="18"/>
      <c r="THT36" s="16"/>
      <c r="THU36" s="60"/>
      <c r="TID36" s="62"/>
      <c r="TIE36" s="62"/>
      <c r="TIF36" s="62"/>
      <c r="TIG36" s="18"/>
      <c r="TIH36" s="16"/>
      <c r="TII36" s="60"/>
      <c r="TIR36" s="62"/>
      <c r="TIS36" s="62"/>
      <c r="TIT36" s="62"/>
      <c r="TIU36" s="18"/>
      <c r="TIV36" s="16"/>
      <c r="TIW36" s="60"/>
      <c r="TJF36" s="62"/>
      <c r="TJG36" s="62"/>
      <c r="TJH36" s="62"/>
      <c r="TJI36" s="18"/>
      <c r="TJJ36" s="16"/>
      <c r="TJK36" s="60"/>
      <c r="TJT36" s="62"/>
      <c r="TJU36" s="62"/>
      <c r="TJV36" s="62"/>
      <c r="TJW36" s="18"/>
      <c r="TJX36" s="16"/>
      <c r="TJY36" s="60"/>
      <c r="TKH36" s="62"/>
      <c r="TKI36" s="62"/>
      <c r="TKJ36" s="62"/>
      <c r="TKK36" s="18"/>
      <c r="TKL36" s="16"/>
      <c r="TKM36" s="60"/>
      <c r="TKV36" s="62"/>
      <c r="TKW36" s="62"/>
      <c r="TKX36" s="62"/>
      <c r="TKY36" s="18"/>
      <c r="TKZ36" s="16"/>
      <c r="TLA36" s="60"/>
      <c r="TLJ36" s="62"/>
      <c r="TLK36" s="62"/>
      <c r="TLL36" s="62"/>
      <c r="TLM36" s="18"/>
      <c r="TLN36" s="16"/>
      <c r="TLO36" s="60"/>
      <c r="TLX36" s="62"/>
      <c r="TLY36" s="62"/>
      <c r="TLZ36" s="62"/>
      <c r="TMA36" s="18"/>
      <c r="TMB36" s="16"/>
      <c r="TMC36" s="60"/>
      <c r="TML36" s="62"/>
      <c r="TMM36" s="62"/>
      <c r="TMN36" s="62"/>
      <c r="TMO36" s="18"/>
      <c r="TMP36" s="16"/>
      <c r="TMQ36" s="60"/>
      <c r="TMZ36" s="62"/>
      <c r="TNA36" s="62"/>
      <c r="TNB36" s="62"/>
      <c r="TNC36" s="18"/>
      <c r="TND36" s="16"/>
      <c r="TNE36" s="60"/>
      <c r="TNN36" s="62"/>
      <c r="TNO36" s="62"/>
      <c r="TNP36" s="62"/>
      <c r="TNQ36" s="18"/>
      <c r="TNR36" s="16"/>
      <c r="TNS36" s="60"/>
      <c r="TOB36" s="62"/>
      <c r="TOC36" s="62"/>
      <c r="TOD36" s="62"/>
      <c r="TOE36" s="18"/>
      <c r="TOF36" s="16"/>
      <c r="TOG36" s="60"/>
      <c r="TOP36" s="62"/>
      <c r="TOQ36" s="62"/>
      <c r="TOR36" s="62"/>
      <c r="TOS36" s="18"/>
      <c r="TOT36" s="16"/>
      <c r="TOU36" s="60"/>
      <c r="TPD36" s="62"/>
      <c r="TPE36" s="62"/>
      <c r="TPF36" s="62"/>
      <c r="TPG36" s="18"/>
      <c r="TPH36" s="16"/>
      <c r="TPI36" s="60"/>
      <c r="TPR36" s="62"/>
      <c r="TPS36" s="62"/>
      <c r="TPT36" s="62"/>
      <c r="TPU36" s="18"/>
      <c r="TPV36" s="16"/>
      <c r="TPW36" s="60"/>
      <c r="TQF36" s="62"/>
      <c r="TQG36" s="62"/>
      <c r="TQH36" s="62"/>
      <c r="TQI36" s="18"/>
      <c r="TQJ36" s="16"/>
      <c r="TQK36" s="60"/>
      <c r="TQT36" s="62"/>
      <c r="TQU36" s="62"/>
      <c r="TQV36" s="62"/>
      <c r="TQW36" s="18"/>
      <c r="TQX36" s="16"/>
      <c r="TQY36" s="60"/>
      <c r="TRH36" s="62"/>
      <c r="TRI36" s="62"/>
      <c r="TRJ36" s="62"/>
      <c r="TRK36" s="18"/>
      <c r="TRL36" s="16"/>
      <c r="TRM36" s="60"/>
      <c r="TRV36" s="62"/>
      <c r="TRW36" s="62"/>
      <c r="TRX36" s="62"/>
      <c r="TRY36" s="18"/>
      <c r="TRZ36" s="16"/>
      <c r="TSA36" s="60"/>
      <c r="TSJ36" s="62"/>
      <c r="TSK36" s="62"/>
      <c r="TSL36" s="62"/>
      <c r="TSM36" s="18"/>
      <c r="TSN36" s="16"/>
      <c r="TSO36" s="60"/>
      <c r="TSX36" s="62"/>
      <c r="TSY36" s="62"/>
      <c r="TSZ36" s="62"/>
      <c r="TTA36" s="18"/>
      <c r="TTB36" s="16"/>
      <c r="TTC36" s="60"/>
      <c r="TTL36" s="62"/>
      <c r="TTM36" s="62"/>
      <c r="TTN36" s="62"/>
      <c r="TTO36" s="18"/>
      <c r="TTP36" s="16"/>
      <c r="TTQ36" s="60"/>
      <c r="TTZ36" s="62"/>
      <c r="TUA36" s="62"/>
      <c r="TUB36" s="62"/>
      <c r="TUC36" s="18"/>
      <c r="TUD36" s="16"/>
      <c r="TUE36" s="60"/>
      <c r="TUN36" s="62"/>
      <c r="TUO36" s="62"/>
      <c r="TUP36" s="62"/>
      <c r="TUQ36" s="18"/>
      <c r="TUR36" s="16"/>
      <c r="TUS36" s="60"/>
      <c r="TVB36" s="62"/>
      <c r="TVC36" s="62"/>
      <c r="TVD36" s="62"/>
      <c r="TVE36" s="18"/>
      <c r="TVF36" s="16"/>
      <c r="TVG36" s="60"/>
      <c r="TVP36" s="62"/>
      <c r="TVQ36" s="62"/>
      <c r="TVR36" s="62"/>
      <c r="TVS36" s="18"/>
      <c r="TVT36" s="16"/>
      <c r="TVU36" s="60"/>
      <c r="TWD36" s="62"/>
      <c r="TWE36" s="62"/>
      <c r="TWF36" s="62"/>
      <c r="TWG36" s="18"/>
      <c r="TWH36" s="16"/>
      <c r="TWI36" s="60"/>
      <c r="TWR36" s="62"/>
      <c r="TWS36" s="62"/>
      <c r="TWT36" s="62"/>
      <c r="TWU36" s="18"/>
      <c r="TWV36" s="16"/>
      <c r="TWW36" s="60"/>
      <c r="TXF36" s="62"/>
      <c r="TXG36" s="62"/>
      <c r="TXH36" s="62"/>
      <c r="TXI36" s="18"/>
      <c r="TXJ36" s="16"/>
      <c r="TXK36" s="60"/>
      <c r="TXT36" s="62"/>
      <c r="TXU36" s="62"/>
      <c r="TXV36" s="62"/>
      <c r="TXW36" s="18"/>
      <c r="TXX36" s="16"/>
      <c r="TXY36" s="60"/>
      <c r="TYH36" s="62"/>
      <c r="TYI36" s="62"/>
      <c r="TYJ36" s="62"/>
      <c r="TYK36" s="18"/>
      <c r="TYL36" s="16"/>
      <c r="TYM36" s="60"/>
      <c r="TYV36" s="62"/>
      <c r="TYW36" s="62"/>
      <c r="TYX36" s="62"/>
      <c r="TYY36" s="18"/>
      <c r="TYZ36" s="16"/>
      <c r="TZA36" s="60"/>
      <c r="TZJ36" s="62"/>
      <c r="TZK36" s="62"/>
      <c r="TZL36" s="62"/>
      <c r="TZM36" s="18"/>
      <c r="TZN36" s="16"/>
      <c r="TZO36" s="60"/>
      <c r="TZX36" s="62"/>
      <c r="TZY36" s="62"/>
      <c r="TZZ36" s="62"/>
      <c r="UAA36" s="18"/>
      <c r="UAB36" s="16"/>
      <c r="UAC36" s="60"/>
      <c r="UAL36" s="62"/>
      <c r="UAM36" s="62"/>
      <c r="UAN36" s="62"/>
      <c r="UAO36" s="18"/>
      <c r="UAP36" s="16"/>
      <c r="UAQ36" s="60"/>
      <c r="UAZ36" s="62"/>
      <c r="UBA36" s="62"/>
      <c r="UBB36" s="62"/>
      <c r="UBC36" s="18"/>
      <c r="UBD36" s="16"/>
      <c r="UBE36" s="60"/>
      <c r="UBN36" s="62"/>
      <c r="UBO36" s="62"/>
      <c r="UBP36" s="62"/>
      <c r="UBQ36" s="18"/>
      <c r="UBR36" s="16"/>
      <c r="UBS36" s="60"/>
      <c r="UCB36" s="62"/>
      <c r="UCC36" s="62"/>
      <c r="UCD36" s="62"/>
      <c r="UCE36" s="18"/>
      <c r="UCF36" s="16"/>
      <c r="UCG36" s="60"/>
      <c r="UCP36" s="62"/>
      <c r="UCQ36" s="62"/>
      <c r="UCR36" s="62"/>
      <c r="UCS36" s="18"/>
      <c r="UCT36" s="16"/>
      <c r="UCU36" s="60"/>
      <c r="UDD36" s="62"/>
      <c r="UDE36" s="62"/>
      <c r="UDF36" s="62"/>
      <c r="UDG36" s="18"/>
      <c r="UDH36" s="16"/>
      <c r="UDI36" s="60"/>
      <c r="UDR36" s="62"/>
      <c r="UDS36" s="62"/>
      <c r="UDT36" s="62"/>
      <c r="UDU36" s="18"/>
      <c r="UDV36" s="16"/>
      <c r="UDW36" s="60"/>
      <c r="UEF36" s="62"/>
      <c r="UEG36" s="62"/>
      <c r="UEH36" s="62"/>
      <c r="UEI36" s="18"/>
      <c r="UEJ36" s="16"/>
      <c r="UEK36" s="60"/>
      <c r="UET36" s="62"/>
      <c r="UEU36" s="62"/>
      <c r="UEV36" s="62"/>
      <c r="UEW36" s="18"/>
      <c r="UEX36" s="16"/>
      <c r="UEY36" s="60"/>
      <c r="UFH36" s="62"/>
      <c r="UFI36" s="62"/>
      <c r="UFJ36" s="62"/>
      <c r="UFK36" s="18"/>
      <c r="UFL36" s="16"/>
      <c r="UFM36" s="60"/>
      <c r="UFV36" s="62"/>
      <c r="UFW36" s="62"/>
      <c r="UFX36" s="62"/>
      <c r="UFY36" s="18"/>
      <c r="UFZ36" s="16"/>
      <c r="UGA36" s="60"/>
      <c r="UGJ36" s="62"/>
      <c r="UGK36" s="62"/>
      <c r="UGL36" s="62"/>
      <c r="UGM36" s="18"/>
      <c r="UGN36" s="16"/>
      <c r="UGO36" s="60"/>
      <c r="UGX36" s="62"/>
      <c r="UGY36" s="62"/>
      <c r="UGZ36" s="62"/>
      <c r="UHA36" s="18"/>
      <c r="UHB36" s="16"/>
      <c r="UHC36" s="60"/>
      <c r="UHL36" s="62"/>
      <c r="UHM36" s="62"/>
      <c r="UHN36" s="62"/>
      <c r="UHO36" s="18"/>
      <c r="UHP36" s="16"/>
      <c r="UHQ36" s="60"/>
      <c r="UHZ36" s="62"/>
      <c r="UIA36" s="62"/>
      <c r="UIB36" s="62"/>
      <c r="UIC36" s="18"/>
      <c r="UID36" s="16"/>
      <c r="UIE36" s="60"/>
      <c r="UIN36" s="62"/>
      <c r="UIO36" s="62"/>
      <c r="UIP36" s="62"/>
      <c r="UIQ36" s="18"/>
      <c r="UIR36" s="16"/>
      <c r="UIS36" s="60"/>
      <c r="UJB36" s="62"/>
      <c r="UJC36" s="62"/>
      <c r="UJD36" s="62"/>
      <c r="UJE36" s="18"/>
      <c r="UJF36" s="16"/>
      <c r="UJG36" s="60"/>
      <c r="UJP36" s="62"/>
      <c r="UJQ36" s="62"/>
      <c r="UJR36" s="62"/>
      <c r="UJS36" s="18"/>
      <c r="UJT36" s="16"/>
      <c r="UJU36" s="60"/>
      <c r="UKD36" s="62"/>
      <c r="UKE36" s="62"/>
      <c r="UKF36" s="62"/>
      <c r="UKG36" s="18"/>
      <c r="UKH36" s="16"/>
      <c r="UKI36" s="60"/>
      <c r="UKR36" s="62"/>
      <c r="UKS36" s="62"/>
      <c r="UKT36" s="62"/>
      <c r="UKU36" s="18"/>
      <c r="UKV36" s="16"/>
      <c r="UKW36" s="60"/>
      <c r="ULF36" s="62"/>
      <c r="ULG36" s="62"/>
      <c r="ULH36" s="62"/>
      <c r="ULI36" s="18"/>
      <c r="ULJ36" s="16"/>
      <c r="ULK36" s="60"/>
      <c r="ULT36" s="62"/>
      <c r="ULU36" s="62"/>
      <c r="ULV36" s="62"/>
      <c r="ULW36" s="18"/>
      <c r="ULX36" s="16"/>
      <c r="ULY36" s="60"/>
      <c r="UMH36" s="62"/>
      <c r="UMI36" s="62"/>
      <c r="UMJ36" s="62"/>
      <c r="UMK36" s="18"/>
      <c r="UML36" s="16"/>
      <c r="UMM36" s="60"/>
      <c r="UMV36" s="62"/>
      <c r="UMW36" s="62"/>
      <c r="UMX36" s="62"/>
      <c r="UMY36" s="18"/>
      <c r="UMZ36" s="16"/>
      <c r="UNA36" s="60"/>
      <c r="UNJ36" s="62"/>
      <c r="UNK36" s="62"/>
      <c r="UNL36" s="62"/>
      <c r="UNM36" s="18"/>
      <c r="UNN36" s="16"/>
      <c r="UNO36" s="60"/>
      <c r="UNX36" s="62"/>
      <c r="UNY36" s="62"/>
      <c r="UNZ36" s="62"/>
      <c r="UOA36" s="18"/>
      <c r="UOB36" s="16"/>
      <c r="UOC36" s="60"/>
      <c r="UOL36" s="62"/>
      <c r="UOM36" s="62"/>
      <c r="UON36" s="62"/>
      <c r="UOO36" s="18"/>
      <c r="UOP36" s="16"/>
      <c r="UOQ36" s="60"/>
      <c r="UOZ36" s="62"/>
      <c r="UPA36" s="62"/>
      <c r="UPB36" s="62"/>
      <c r="UPC36" s="18"/>
      <c r="UPD36" s="16"/>
      <c r="UPE36" s="60"/>
      <c r="UPN36" s="62"/>
      <c r="UPO36" s="62"/>
      <c r="UPP36" s="62"/>
      <c r="UPQ36" s="18"/>
      <c r="UPR36" s="16"/>
      <c r="UPS36" s="60"/>
      <c r="UQB36" s="62"/>
      <c r="UQC36" s="62"/>
      <c r="UQD36" s="62"/>
      <c r="UQE36" s="18"/>
      <c r="UQF36" s="16"/>
      <c r="UQG36" s="60"/>
      <c r="UQP36" s="62"/>
      <c r="UQQ36" s="62"/>
      <c r="UQR36" s="62"/>
      <c r="UQS36" s="18"/>
      <c r="UQT36" s="16"/>
      <c r="UQU36" s="60"/>
      <c r="URD36" s="62"/>
      <c r="URE36" s="62"/>
      <c r="URF36" s="62"/>
      <c r="URG36" s="18"/>
      <c r="URH36" s="16"/>
      <c r="URI36" s="60"/>
      <c r="URR36" s="62"/>
      <c r="URS36" s="62"/>
      <c r="URT36" s="62"/>
      <c r="URU36" s="18"/>
      <c r="URV36" s="16"/>
      <c r="URW36" s="60"/>
      <c r="USF36" s="62"/>
      <c r="USG36" s="62"/>
      <c r="USH36" s="62"/>
      <c r="USI36" s="18"/>
      <c r="USJ36" s="16"/>
      <c r="USK36" s="60"/>
      <c r="UST36" s="62"/>
      <c r="USU36" s="62"/>
      <c r="USV36" s="62"/>
      <c r="USW36" s="18"/>
      <c r="USX36" s="16"/>
      <c r="USY36" s="60"/>
      <c r="UTH36" s="62"/>
      <c r="UTI36" s="62"/>
      <c r="UTJ36" s="62"/>
      <c r="UTK36" s="18"/>
      <c r="UTL36" s="16"/>
      <c r="UTM36" s="60"/>
      <c r="UTV36" s="62"/>
      <c r="UTW36" s="62"/>
      <c r="UTX36" s="62"/>
      <c r="UTY36" s="18"/>
      <c r="UTZ36" s="16"/>
      <c r="UUA36" s="60"/>
      <c r="UUJ36" s="62"/>
      <c r="UUK36" s="62"/>
      <c r="UUL36" s="62"/>
      <c r="UUM36" s="18"/>
      <c r="UUN36" s="16"/>
      <c r="UUO36" s="60"/>
      <c r="UUX36" s="62"/>
      <c r="UUY36" s="62"/>
      <c r="UUZ36" s="62"/>
      <c r="UVA36" s="18"/>
      <c r="UVB36" s="16"/>
      <c r="UVC36" s="60"/>
      <c r="UVL36" s="62"/>
      <c r="UVM36" s="62"/>
      <c r="UVN36" s="62"/>
      <c r="UVO36" s="18"/>
      <c r="UVP36" s="16"/>
      <c r="UVQ36" s="60"/>
      <c r="UVZ36" s="62"/>
      <c r="UWA36" s="62"/>
      <c r="UWB36" s="62"/>
      <c r="UWC36" s="18"/>
      <c r="UWD36" s="16"/>
      <c r="UWE36" s="60"/>
      <c r="UWN36" s="62"/>
      <c r="UWO36" s="62"/>
      <c r="UWP36" s="62"/>
      <c r="UWQ36" s="18"/>
      <c r="UWR36" s="16"/>
      <c r="UWS36" s="60"/>
      <c r="UXB36" s="62"/>
      <c r="UXC36" s="62"/>
      <c r="UXD36" s="62"/>
      <c r="UXE36" s="18"/>
      <c r="UXF36" s="16"/>
      <c r="UXG36" s="60"/>
      <c r="UXP36" s="62"/>
      <c r="UXQ36" s="62"/>
      <c r="UXR36" s="62"/>
      <c r="UXS36" s="18"/>
      <c r="UXT36" s="16"/>
      <c r="UXU36" s="60"/>
      <c r="UYD36" s="62"/>
      <c r="UYE36" s="62"/>
      <c r="UYF36" s="62"/>
      <c r="UYG36" s="18"/>
      <c r="UYH36" s="16"/>
      <c r="UYI36" s="60"/>
      <c r="UYR36" s="62"/>
      <c r="UYS36" s="62"/>
      <c r="UYT36" s="62"/>
      <c r="UYU36" s="18"/>
      <c r="UYV36" s="16"/>
      <c r="UYW36" s="60"/>
      <c r="UZF36" s="62"/>
      <c r="UZG36" s="62"/>
      <c r="UZH36" s="62"/>
      <c r="UZI36" s="18"/>
      <c r="UZJ36" s="16"/>
      <c r="UZK36" s="60"/>
      <c r="UZT36" s="62"/>
      <c r="UZU36" s="62"/>
      <c r="UZV36" s="62"/>
      <c r="UZW36" s="18"/>
      <c r="UZX36" s="16"/>
      <c r="UZY36" s="60"/>
      <c r="VAH36" s="62"/>
      <c r="VAI36" s="62"/>
      <c r="VAJ36" s="62"/>
      <c r="VAK36" s="18"/>
      <c r="VAL36" s="16"/>
      <c r="VAM36" s="60"/>
      <c r="VAV36" s="62"/>
      <c r="VAW36" s="62"/>
      <c r="VAX36" s="62"/>
      <c r="VAY36" s="18"/>
      <c r="VAZ36" s="16"/>
      <c r="VBA36" s="60"/>
      <c r="VBJ36" s="62"/>
      <c r="VBK36" s="62"/>
      <c r="VBL36" s="62"/>
      <c r="VBM36" s="18"/>
      <c r="VBN36" s="16"/>
      <c r="VBO36" s="60"/>
      <c r="VBX36" s="62"/>
      <c r="VBY36" s="62"/>
      <c r="VBZ36" s="62"/>
      <c r="VCA36" s="18"/>
      <c r="VCB36" s="16"/>
      <c r="VCC36" s="60"/>
      <c r="VCL36" s="62"/>
      <c r="VCM36" s="62"/>
      <c r="VCN36" s="62"/>
      <c r="VCO36" s="18"/>
      <c r="VCP36" s="16"/>
      <c r="VCQ36" s="60"/>
      <c r="VCZ36" s="62"/>
      <c r="VDA36" s="62"/>
      <c r="VDB36" s="62"/>
      <c r="VDC36" s="18"/>
      <c r="VDD36" s="16"/>
      <c r="VDE36" s="60"/>
      <c r="VDN36" s="62"/>
      <c r="VDO36" s="62"/>
      <c r="VDP36" s="62"/>
      <c r="VDQ36" s="18"/>
      <c r="VDR36" s="16"/>
      <c r="VDS36" s="60"/>
      <c r="VEB36" s="62"/>
      <c r="VEC36" s="62"/>
      <c r="VED36" s="62"/>
      <c r="VEE36" s="18"/>
      <c r="VEF36" s="16"/>
      <c r="VEG36" s="60"/>
      <c r="VEP36" s="62"/>
      <c r="VEQ36" s="62"/>
      <c r="VER36" s="62"/>
      <c r="VES36" s="18"/>
      <c r="VET36" s="16"/>
      <c r="VEU36" s="60"/>
      <c r="VFD36" s="62"/>
      <c r="VFE36" s="62"/>
      <c r="VFF36" s="62"/>
      <c r="VFG36" s="18"/>
      <c r="VFH36" s="16"/>
      <c r="VFI36" s="60"/>
      <c r="VFR36" s="62"/>
      <c r="VFS36" s="62"/>
      <c r="VFT36" s="62"/>
      <c r="VFU36" s="18"/>
      <c r="VFV36" s="16"/>
      <c r="VFW36" s="60"/>
      <c r="VGF36" s="62"/>
      <c r="VGG36" s="62"/>
      <c r="VGH36" s="62"/>
      <c r="VGI36" s="18"/>
      <c r="VGJ36" s="16"/>
      <c r="VGK36" s="60"/>
      <c r="VGT36" s="62"/>
      <c r="VGU36" s="62"/>
      <c r="VGV36" s="62"/>
      <c r="VGW36" s="18"/>
      <c r="VGX36" s="16"/>
      <c r="VGY36" s="60"/>
      <c r="VHH36" s="62"/>
      <c r="VHI36" s="62"/>
      <c r="VHJ36" s="62"/>
      <c r="VHK36" s="18"/>
      <c r="VHL36" s="16"/>
      <c r="VHM36" s="60"/>
      <c r="VHV36" s="62"/>
      <c r="VHW36" s="62"/>
      <c r="VHX36" s="62"/>
      <c r="VHY36" s="18"/>
      <c r="VHZ36" s="16"/>
      <c r="VIA36" s="60"/>
      <c r="VIJ36" s="62"/>
      <c r="VIK36" s="62"/>
      <c r="VIL36" s="62"/>
      <c r="VIM36" s="18"/>
      <c r="VIN36" s="16"/>
      <c r="VIO36" s="60"/>
      <c r="VIX36" s="62"/>
      <c r="VIY36" s="62"/>
      <c r="VIZ36" s="62"/>
      <c r="VJA36" s="18"/>
      <c r="VJB36" s="16"/>
      <c r="VJC36" s="60"/>
      <c r="VJL36" s="62"/>
      <c r="VJM36" s="62"/>
      <c r="VJN36" s="62"/>
      <c r="VJO36" s="18"/>
      <c r="VJP36" s="16"/>
      <c r="VJQ36" s="60"/>
      <c r="VJZ36" s="62"/>
      <c r="VKA36" s="62"/>
      <c r="VKB36" s="62"/>
      <c r="VKC36" s="18"/>
      <c r="VKD36" s="16"/>
      <c r="VKE36" s="60"/>
      <c r="VKN36" s="62"/>
      <c r="VKO36" s="62"/>
      <c r="VKP36" s="62"/>
      <c r="VKQ36" s="18"/>
      <c r="VKR36" s="16"/>
      <c r="VKS36" s="60"/>
      <c r="VLB36" s="62"/>
      <c r="VLC36" s="62"/>
      <c r="VLD36" s="62"/>
      <c r="VLE36" s="18"/>
      <c r="VLF36" s="16"/>
      <c r="VLG36" s="60"/>
      <c r="VLP36" s="62"/>
      <c r="VLQ36" s="62"/>
      <c r="VLR36" s="62"/>
      <c r="VLS36" s="18"/>
      <c r="VLT36" s="16"/>
      <c r="VLU36" s="60"/>
      <c r="VMD36" s="62"/>
      <c r="VME36" s="62"/>
      <c r="VMF36" s="62"/>
      <c r="VMG36" s="18"/>
      <c r="VMH36" s="16"/>
      <c r="VMI36" s="60"/>
      <c r="VMR36" s="62"/>
      <c r="VMS36" s="62"/>
      <c r="VMT36" s="62"/>
      <c r="VMU36" s="18"/>
      <c r="VMV36" s="16"/>
      <c r="VMW36" s="60"/>
      <c r="VNF36" s="62"/>
      <c r="VNG36" s="62"/>
      <c r="VNH36" s="62"/>
      <c r="VNI36" s="18"/>
      <c r="VNJ36" s="16"/>
      <c r="VNK36" s="60"/>
      <c r="VNT36" s="62"/>
      <c r="VNU36" s="62"/>
      <c r="VNV36" s="62"/>
      <c r="VNW36" s="18"/>
      <c r="VNX36" s="16"/>
      <c r="VNY36" s="60"/>
      <c r="VOH36" s="62"/>
      <c r="VOI36" s="62"/>
      <c r="VOJ36" s="62"/>
      <c r="VOK36" s="18"/>
      <c r="VOL36" s="16"/>
      <c r="VOM36" s="60"/>
      <c r="VOV36" s="62"/>
      <c r="VOW36" s="62"/>
      <c r="VOX36" s="62"/>
      <c r="VOY36" s="18"/>
      <c r="VOZ36" s="16"/>
      <c r="VPA36" s="60"/>
      <c r="VPJ36" s="62"/>
      <c r="VPK36" s="62"/>
      <c r="VPL36" s="62"/>
      <c r="VPM36" s="18"/>
      <c r="VPN36" s="16"/>
      <c r="VPO36" s="60"/>
      <c r="VPX36" s="62"/>
      <c r="VPY36" s="62"/>
      <c r="VPZ36" s="62"/>
      <c r="VQA36" s="18"/>
      <c r="VQB36" s="16"/>
      <c r="VQC36" s="60"/>
      <c r="VQL36" s="62"/>
      <c r="VQM36" s="62"/>
      <c r="VQN36" s="62"/>
      <c r="VQO36" s="18"/>
      <c r="VQP36" s="16"/>
      <c r="VQQ36" s="60"/>
      <c r="VQZ36" s="62"/>
      <c r="VRA36" s="62"/>
      <c r="VRB36" s="62"/>
      <c r="VRC36" s="18"/>
      <c r="VRD36" s="16"/>
      <c r="VRE36" s="60"/>
      <c r="VRN36" s="62"/>
      <c r="VRO36" s="62"/>
      <c r="VRP36" s="62"/>
      <c r="VRQ36" s="18"/>
      <c r="VRR36" s="16"/>
      <c r="VRS36" s="60"/>
      <c r="VSB36" s="62"/>
      <c r="VSC36" s="62"/>
      <c r="VSD36" s="62"/>
      <c r="VSE36" s="18"/>
      <c r="VSF36" s="16"/>
      <c r="VSG36" s="60"/>
      <c r="VSP36" s="62"/>
      <c r="VSQ36" s="62"/>
      <c r="VSR36" s="62"/>
      <c r="VSS36" s="18"/>
      <c r="VST36" s="16"/>
      <c r="VSU36" s="60"/>
      <c r="VTD36" s="62"/>
      <c r="VTE36" s="62"/>
      <c r="VTF36" s="62"/>
      <c r="VTG36" s="18"/>
      <c r="VTH36" s="16"/>
      <c r="VTI36" s="60"/>
      <c r="VTR36" s="62"/>
      <c r="VTS36" s="62"/>
      <c r="VTT36" s="62"/>
      <c r="VTU36" s="18"/>
      <c r="VTV36" s="16"/>
      <c r="VTW36" s="60"/>
      <c r="VUF36" s="62"/>
      <c r="VUG36" s="62"/>
      <c r="VUH36" s="62"/>
      <c r="VUI36" s="18"/>
      <c r="VUJ36" s="16"/>
      <c r="VUK36" s="60"/>
      <c r="VUT36" s="62"/>
      <c r="VUU36" s="62"/>
      <c r="VUV36" s="62"/>
      <c r="VUW36" s="18"/>
      <c r="VUX36" s="16"/>
      <c r="VUY36" s="60"/>
      <c r="VVH36" s="62"/>
      <c r="VVI36" s="62"/>
      <c r="VVJ36" s="62"/>
      <c r="VVK36" s="18"/>
      <c r="VVL36" s="16"/>
      <c r="VVM36" s="60"/>
      <c r="VVV36" s="62"/>
      <c r="VVW36" s="62"/>
      <c r="VVX36" s="62"/>
      <c r="VVY36" s="18"/>
      <c r="VVZ36" s="16"/>
      <c r="VWA36" s="60"/>
      <c r="VWJ36" s="62"/>
      <c r="VWK36" s="62"/>
      <c r="VWL36" s="62"/>
      <c r="VWM36" s="18"/>
      <c r="VWN36" s="16"/>
      <c r="VWO36" s="60"/>
      <c r="VWX36" s="62"/>
      <c r="VWY36" s="62"/>
      <c r="VWZ36" s="62"/>
      <c r="VXA36" s="18"/>
      <c r="VXB36" s="16"/>
      <c r="VXC36" s="60"/>
      <c r="VXL36" s="62"/>
      <c r="VXM36" s="62"/>
      <c r="VXN36" s="62"/>
      <c r="VXO36" s="18"/>
      <c r="VXP36" s="16"/>
      <c r="VXQ36" s="60"/>
      <c r="VXZ36" s="62"/>
      <c r="VYA36" s="62"/>
      <c r="VYB36" s="62"/>
      <c r="VYC36" s="18"/>
      <c r="VYD36" s="16"/>
      <c r="VYE36" s="60"/>
      <c r="VYN36" s="62"/>
      <c r="VYO36" s="62"/>
      <c r="VYP36" s="62"/>
      <c r="VYQ36" s="18"/>
      <c r="VYR36" s="16"/>
      <c r="VYS36" s="60"/>
      <c r="VZB36" s="62"/>
      <c r="VZC36" s="62"/>
      <c r="VZD36" s="62"/>
      <c r="VZE36" s="18"/>
      <c r="VZF36" s="16"/>
      <c r="VZG36" s="60"/>
      <c r="VZP36" s="62"/>
      <c r="VZQ36" s="62"/>
      <c r="VZR36" s="62"/>
      <c r="VZS36" s="18"/>
      <c r="VZT36" s="16"/>
      <c r="VZU36" s="60"/>
      <c r="WAD36" s="62"/>
      <c r="WAE36" s="62"/>
      <c r="WAF36" s="62"/>
      <c r="WAG36" s="18"/>
      <c r="WAH36" s="16"/>
      <c r="WAI36" s="60"/>
      <c r="WAR36" s="62"/>
      <c r="WAS36" s="62"/>
      <c r="WAT36" s="62"/>
      <c r="WAU36" s="18"/>
      <c r="WAV36" s="16"/>
      <c r="WAW36" s="60"/>
      <c r="WBF36" s="62"/>
      <c r="WBG36" s="62"/>
      <c r="WBH36" s="62"/>
      <c r="WBI36" s="18"/>
      <c r="WBJ36" s="16"/>
      <c r="WBK36" s="60"/>
      <c r="WBT36" s="62"/>
      <c r="WBU36" s="62"/>
      <c r="WBV36" s="62"/>
      <c r="WBW36" s="18"/>
      <c r="WBX36" s="16"/>
      <c r="WBY36" s="60"/>
      <c r="WCH36" s="62"/>
      <c r="WCI36" s="62"/>
      <c r="WCJ36" s="62"/>
      <c r="WCK36" s="18"/>
      <c r="WCL36" s="16"/>
      <c r="WCM36" s="60"/>
      <c r="WCV36" s="62"/>
      <c r="WCW36" s="62"/>
      <c r="WCX36" s="62"/>
      <c r="WCY36" s="18"/>
      <c r="WCZ36" s="16"/>
      <c r="WDA36" s="60"/>
      <c r="WDJ36" s="62"/>
      <c r="WDK36" s="62"/>
      <c r="WDL36" s="62"/>
      <c r="WDM36" s="18"/>
      <c r="WDN36" s="16"/>
      <c r="WDO36" s="60"/>
      <c r="WDX36" s="62"/>
      <c r="WDY36" s="62"/>
      <c r="WDZ36" s="62"/>
      <c r="WEA36" s="18"/>
      <c r="WEB36" s="16"/>
      <c r="WEC36" s="60"/>
      <c r="WEL36" s="62"/>
      <c r="WEM36" s="62"/>
      <c r="WEN36" s="62"/>
      <c r="WEO36" s="18"/>
      <c r="WEP36" s="16"/>
      <c r="WEQ36" s="60"/>
      <c r="WEZ36" s="62"/>
      <c r="WFA36" s="62"/>
      <c r="WFB36" s="62"/>
      <c r="WFC36" s="18"/>
      <c r="WFD36" s="16"/>
      <c r="WFE36" s="60"/>
      <c r="WFN36" s="62"/>
      <c r="WFO36" s="62"/>
      <c r="WFP36" s="62"/>
      <c r="WFQ36" s="18"/>
      <c r="WFR36" s="16"/>
      <c r="WFS36" s="60"/>
      <c r="WGB36" s="62"/>
      <c r="WGC36" s="62"/>
      <c r="WGD36" s="62"/>
      <c r="WGE36" s="18"/>
      <c r="WGF36" s="16"/>
      <c r="WGG36" s="60"/>
      <c r="WGP36" s="62"/>
      <c r="WGQ36" s="62"/>
      <c r="WGR36" s="62"/>
      <c r="WGS36" s="18"/>
      <c r="WGT36" s="16"/>
      <c r="WGU36" s="60"/>
      <c r="WHD36" s="62"/>
      <c r="WHE36" s="62"/>
      <c r="WHF36" s="62"/>
      <c r="WHG36" s="18"/>
      <c r="WHH36" s="16"/>
      <c r="WHI36" s="60"/>
      <c r="WHR36" s="62"/>
      <c r="WHS36" s="62"/>
      <c r="WHT36" s="62"/>
      <c r="WHU36" s="18"/>
      <c r="WHV36" s="16"/>
      <c r="WHW36" s="60"/>
      <c r="WIF36" s="62"/>
      <c r="WIG36" s="62"/>
      <c r="WIH36" s="62"/>
      <c r="WII36" s="18"/>
      <c r="WIJ36" s="16"/>
      <c r="WIK36" s="60"/>
      <c r="WIT36" s="62"/>
      <c r="WIU36" s="62"/>
      <c r="WIV36" s="62"/>
      <c r="WIW36" s="18"/>
      <c r="WIX36" s="16"/>
      <c r="WIY36" s="60"/>
      <c r="WJH36" s="62"/>
      <c r="WJI36" s="62"/>
      <c r="WJJ36" s="62"/>
      <c r="WJK36" s="18"/>
      <c r="WJL36" s="16"/>
      <c r="WJM36" s="60"/>
      <c r="WJV36" s="62"/>
      <c r="WJW36" s="62"/>
      <c r="WJX36" s="62"/>
      <c r="WJY36" s="18"/>
      <c r="WJZ36" s="16"/>
      <c r="WKA36" s="60"/>
      <c r="WKJ36" s="62"/>
      <c r="WKK36" s="62"/>
      <c r="WKL36" s="62"/>
      <c r="WKM36" s="18"/>
      <c r="WKN36" s="16"/>
      <c r="WKO36" s="60"/>
      <c r="WKX36" s="62"/>
      <c r="WKY36" s="62"/>
      <c r="WKZ36" s="62"/>
      <c r="WLA36" s="18"/>
      <c r="WLB36" s="16"/>
      <c r="WLC36" s="60"/>
      <c r="WLL36" s="62"/>
      <c r="WLM36" s="62"/>
      <c r="WLN36" s="62"/>
      <c r="WLO36" s="18"/>
      <c r="WLP36" s="16"/>
      <c r="WLQ36" s="60"/>
      <c r="WLZ36" s="62"/>
      <c r="WMA36" s="62"/>
      <c r="WMB36" s="62"/>
      <c r="WMC36" s="18"/>
      <c r="WMD36" s="16"/>
      <c r="WME36" s="60"/>
      <c r="WMN36" s="62"/>
      <c r="WMO36" s="62"/>
      <c r="WMP36" s="62"/>
      <c r="WMQ36" s="18"/>
      <c r="WMR36" s="16"/>
      <c r="WMS36" s="60"/>
      <c r="WNB36" s="62"/>
      <c r="WNC36" s="62"/>
      <c r="WND36" s="62"/>
      <c r="WNE36" s="18"/>
      <c r="WNF36" s="16"/>
      <c r="WNG36" s="60"/>
      <c r="WNP36" s="62"/>
      <c r="WNQ36" s="62"/>
      <c r="WNR36" s="62"/>
      <c r="WNS36" s="18"/>
      <c r="WNT36" s="16"/>
      <c r="WNU36" s="60"/>
      <c r="WOD36" s="62"/>
      <c r="WOE36" s="62"/>
      <c r="WOF36" s="62"/>
      <c r="WOG36" s="18"/>
      <c r="WOH36" s="16"/>
      <c r="WOI36" s="60"/>
      <c r="WOR36" s="62"/>
      <c r="WOS36" s="62"/>
      <c r="WOT36" s="62"/>
      <c r="WOU36" s="18"/>
      <c r="WOV36" s="16"/>
      <c r="WOW36" s="60"/>
      <c r="WPF36" s="62"/>
      <c r="WPG36" s="62"/>
      <c r="WPH36" s="62"/>
      <c r="WPI36" s="18"/>
      <c r="WPJ36" s="16"/>
      <c r="WPK36" s="60"/>
      <c r="WPT36" s="62"/>
      <c r="WPU36" s="62"/>
      <c r="WPV36" s="62"/>
      <c r="WPW36" s="18"/>
      <c r="WPX36" s="16"/>
      <c r="WPY36" s="60"/>
      <c r="WQH36" s="62"/>
      <c r="WQI36" s="62"/>
      <c r="WQJ36" s="62"/>
      <c r="WQK36" s="18"/>
      <c r="WQL36" s="16"/>
      <c r="WQM36" s="60"/>
      <c r="WQV36" s="62"/>
      <c r="WQW36" s="62"/>
      <c r="WQX36" s="62"/>
      <c r="WQY36" s="18"/>
      <c r="WQZ36" s="16"/>
      <c r="WRA36" s="60"/>
      <c r="WRJ36" s="62"/>
      <c r="WRK36" s="62"/>
      <c r="WRL36" s="62"/>
      <c r="WRM36" s="18"/>
      <c r="WRN36" s="16"/>
      <c r="WRO36" s="60"/>
      <c r="WRX36" s="62"/>
      <c r="WRY36" s="62"/>
      <c r="WRZ36" s="62"/>
      <c r="WSA36" s="18"/>
      <c r="WSB36" s="16"/>
      <c r="WSC36" s="60"/>
      <c r="WSL36" s="62"/>
      <c r="WSM36" s="62"/>
      <c r="WSN36" s="62"/>
      <c r="WSO36" s="18"/>
      <c r="WSP36" s="16"/>
      <c r="WSQ36" s="60"/>
      <c r="WSZ36" s="62"/>
      <c r="WTA36" s="62"/>
      <c r="WTB36" s="62"/>
      <c r="WTC36" s="18"/>
      <c r="WTD36" s="16"/>
      <c r="WTE36" s="60"/>
      <c r="WTN36" s="62"/>
      <c r="WTO36" s="62"/>
      <c r="WTP36" s="62"/>
      <c r="WTQ36" s="18"/>
      <c r="WTR36" s="16"/>
      <c r="WTS36" s="60"/>
      <c r="WUB36" s="62"/>
      <c r="WUC36" s="62"/>
      <c r="WUD36" s="62"/>
      <c r="WUE36" s="18"/>
      <c r="WUF36" s="16"/>
      <c r="WUG36" s="60"/>
      <c r="WUP36" s="62"/>
      <c r="WUQ36" s="62"/>
      <c r="WUR36" s="62"/>
      <c r="WUS36" s="18"/>
      <c r="WUT36" s="16"/>
      <c r="WUU36" s="60"/>
      <c r="WVD36" s="62"/>
      <c r="WVE36" s="62"/>
      <c r="WVF36" s="62"/>
      <c r="WVG36" s="18"/>
      <c r="WVH36" s="16"/>
      <c r="WVI36" s="60"/>
      <c r="WVR36" s="62"/>
      <c r="WVS36" s="62"/>
      <c r="WVT36" s="62"/>
      <c r="WVU36" s="18"/>
      <c r="WVV36" s="16"/>
      <c r="WVW36" s="60"/>
      <c r="WWF36" s="62"/>
      <c r="WWG36" s="62"/>
      <c r="WWH36" s="62"/>
      <c r="WWI36" s="18"/>
      <c r="WWJ36" s="16"/>
      <c r="WWK36" s="60"/>
      <c r="WWT36" s="62"/>
      <c r="WWU36" s="62"/>
      <c r="WWV36" s="62"/>
      <c r="WWW36" s="18"/>
      <c r="WWX36" s="16"/>
      <c r="WWY36" s="60"/>
      <c r="WXH36" s="62"/>
      <c r="WXI36" s="62"/>
      <c r="WXJ36" s="62"/>
      <c r="WXK36" s="18"/>
      <c r="WXL36" s="16"/>
      <c r="WXM36" s="60"/>
      <c r="WXV36" s="62"/>
      <c r="WXW36" s="62"/>
      <c r="WXX36" s="62"/>
      <c r="WXY36" s="18"/>
      <c r="WXZ36" s="16"/>
      <c r="WYA36" s="60"/>
      <c r="WYJ36" s="62"/>
      <c r="WYK36" s="62"/>
      <c r="WYL36" s="62"/>
      <c r="WYM36" s="18"/>
      <c r="WYN36" s="16"/>
      <c r="WYO36" s="60"/>
      <c r="WYX36" s="62"/>
      <c r="WYY36" s="62"/>
      <c r="WYZ36" s="62"/>
      <c r="WZA36" s="18"/>
      <c r="WZB36" s="16"/>
      <c r="WZC36" s="60"/>
      <c r="WZL36" s="62"/>
      <c r="WZM36" s="62"/>
      <c r="WZN36" s="62"/>
      <c r="WZO36" s="18"/>
      <c r="WZP36" s="16"/>
      <c r="WZQ36" s="60"/>
      <c r="WZZ36" s="62"/>
      <c r="XAA36" s="62"/>
      <c r="XAB36" s="62"/>
      <c r="XAC36" s="18"/>
      <c r="XAD36" s="16"/>
      <c r="XAE36" s="60"/>
      <c r="XAN36" s="62"/>
      <c r="XAO36" s="62"/>
      <c r="XAP36" s="62"/>
      <c r="XAQ36" s="18"/>
      <c r="XAR36" s="16"/>
      <c r="XAS36" s="60"/>
      <c r="XBB36" s="62"/>
      <c r="XBC36" s="62"/>
      <c r="XBD36" s="62"/>
      <c r="XBE36" s="18"/>
      <c r="XBF36" s="16"/>
      <c r="XBG36" s="60"/>
      <c r="XBP36" s="62"/>
      <c r="XBQ36" s="62"/>
      <c r="XBR36" s="62"/>
      <c r="XBS36" s="18"/>
      <c r="XBT36" s="16"/>
      <c r="XBU36" s="60"/>
      <c r="XCD36" s="62"/>
      <c r="XCE36" s="62"/>
      <c r="XCF36" s="62"/>
      <c r="XCG36" s="18"/>
      <c r="XCH36" s="16"/>
      <c r="XCI36" s="60"/>
      <c r="XCR36" s="62"/>
      <c r="XCS36" s="62"/>
      <c r="XCT36" s="62"/>
      <c r="XCU36" s="18"/>
      <c r="XCV36" s="16"/>
      <c r="XCW36" s="60"/>
      <c r="XDF36" s="62"/>
      <c r="XDG36" s="62"/>
      <c r="XDH36" s="62"/>
      <c r="XDI36" s="18"/>
      <c r="XDJ36" s="16"/>
      <c r="XDK36" s="60"/>
      <c r="XDT36" s="62"/>
      <c r="XDU36" s="62"/>
      <c r="XDV36" s="62"/>
      <c r="XDW36" s="18"/>
      <c r="XDX36" s="16"/>
      <c r="XDY36" s="60"/>
      <c r="XEH36" s="62"/>
      <c r="XEI36" s="62"/>
      <c r="XEJ36" s="62"/>
      <c r="XEK36" s="18"/>
      <c r="XEL36" s="16"/>
      <c r="XEM36" s="60"/>
      <c r="XEV36" s="62"/>
      <c r="XEW36" s="62"/>
      <c r="XEX36" s="62"/>
      <c r="XEY36" s="18"/>
      <c r="XEZ36" s="16"/>
      <c r="XFA36" s="60"/>
    </row>
    <row r="37" spans="1:1023 1032:2045 2054:3067 3076:4089 4098:8191 8200:9213 9222:10235 10244:11257 11266:15359 15368:16381" s="34" customFormat="1" ht="15" x14ac:dyDescent="0.2">
      <c r="A37" s="1" t="s">
        <v>97</v>
      </c>
      <c r="B37" s="5" t="s">
        <v>526</v>
      </c>
      <c r="C37" s="38">
        <v>43211507</v>
      </c>
      <c r="D37" s="11" t="s">
        <v>309</v>
      </c>
      <c r="E37" s="11" t="s">
        <v>286</v>
      </c>
      <c r="F37" s="11" t="s">
        <v>309</v>
      </c>
      <c r="G37" s="5" t="s">
        <v>506</v>
      </c>
      <c r="H37" s="11" t="s">
        <v>10</v>
      </c>
      <c r="I37" s="11">
        <v>1</v>
      </c>
      <c r="J37" s="14">
        <v>199.99</v>
      </c>
      <c r="K37" s="13">
        <v>0.16</v>
      </c>
      <c r="L37" s="12">
        <f>Table134[[#This Row],[OEM MSRP / List Price]]*(1-Table134[[#This Row],[Contract Discount]])</f>
        <v>167.99160000000001</v>
      </c>
      <c r="M37" s="12" t="s">
        <v>569</v>
      </c>
      <c r="N37" s="11" t="s">
        <v>531</v>
      </c>
    </row>
    <row r="38" spans="1:1023 1032:2045 2054:3067 3076:4089 4098:8191 8200:9213 9222:10235 10244:11257 11266:15359 15368:16381" s="34" customFormat="1" ht="15" x14ac:dyDescent="0.2">
      <c r="A38" s="1" t="s">
        <v>98</v>
      </c>
      <c r="B38" s="5" t="s">
        <v>527</v>
      </c>
      <c r="C38" s="38">
        <v>43211507</v>
      </c>
      <c r="D38" s="11" t="s">
        <v>310</v>
      </c>
      <c r="E38" s="11" t="s">
        <v>286</v>
      </c>
      <c r="F38" s="11" t="s">
        <v>310</v>
      </c>
      <c r="G38" s="5" t="s">
        <v>507</v>
      </c>
      <c r="H38" s="11" t="s">
        <v>10</v>
      </c>
      <c r="I38" s="11">
        <v>1</v>
      </c>
      <c r="J38" s="14">
        <v>49.99</v>
      </c>
      <c r="K38" s="13">
        <v>0.16</v>
      </c>
      <c r="L38" s="12">
        <f>Table134[[#This Row],[OEM MSRP / List Price]]*(1-Table134[[#This Row],[Contract Discount]])</f>
        <v>41.991599999999998</v>
      </c>
      <c r="M38" s="12" t="s">
        <v>569</v>
      </c>
      <c r="N38" s="11" t="s">
        <v>319</v>
      </c>
    </row>
    <row r="39" spans="1:1023 1032:2045 2054:3067 3076:4089 4098:8191 8200:9213 9222:10235 10244:11257 11266:15359 15368:16381" s="34" customFormat="1" ht="15" x14ac:dyDescent="0.2">
      <c r="A39" s="1" t="s">
        <v>99</v>
      </c>
      <c r="B39" s="5" t="s">
        <v>527</v>
      </c>
      <c r="C39" s="38">
        <v>43211507</v>
      </c>
      <c r="D39" s="11" t="s">
        <v>311</v>
      </c>
      <c r="E39" s="11" t="s">
        <v>286</v>
      </c>
      <c r="F39" s="11" t="s">
        <v>311</v>
      </c>
      <c r="G39" s="5" t="s">
        <v>508</v>
      </c>
      <c r="H39" s="11" t="s">
        <v>10</v>
      </c>
      <c r="I39" s="11">
        <v>1</v>
      </c>
      <c r="J39" s="14">
        <v>29.99</v>
      </c>
      <c r="K39" s="13">
        <v>0.16</v>
      </c>
      <c r="L39" s="12">
        <f>Table134[[#This Row],[OEM MSRP / List Price]]*(1-Table134[[#This Row],[Contract Discount]])</f>
        <v>25.191599999999998</v>
      </c>
      <c r="M39" s="12" t="s">
        <v>569</v>
      </c>
      <c r="N39" s="11" t="s">
        <v>319</v>
      </c>
    </row>
    <row r="40" spans="1:1023 1032:2045 2054:3067 3076:4089 4098:8191 8200:9213 9222:10235 10244:11257 11266:15359 15368:16381" s="34" customFormat="1" ht="15" x14ac:dyDescent="0.2">
      <c r="A40" s="1" t="s">
        <v>100</v>
      </c>
      <c r="B40" s="5" t="s">
        <v>527</v>
      </c>
      <c r="C40" s="38">
        <v>43211507</v>
      </c>
      <c r="D40" s="11" t="s">
        <v>312</v>
      </c>
      <c r="E40" s="11" t="s">
        <v>286</v>
      </c>
      <c r="F40" s="11" t="s">
        <v>312</v>
      </c>
      <c r="G40" s="5" t="s">
        <v>307</v>
      </c>
      <c r="H40" s="11" t="s">
        <v>10</v>
      </c>
      <c r="I40" s="11">
        <v>1</v>
      </c>
      <c r="J40" s="14">
        <v>17.989999999999998</v>
      </c>
      <c r="K40" s="13">
        <v>0.16</v>
      </c>
      <c r="L40" s="12">
        <f>Table134[[#This Row],[OEM MSRP / List Price]]*(1-Table134[[#This Row],[Contract Discount]])</f>
        <v>15.111599999999997</v>
      </c>
      <c r="M40" s="12" t="s">
        <v>569</v>
      </c>
      <c r="N40" s="11" t="s">
        <v>319</v>
      </c>
    </row>
    <row r="41" spans="1:1023 1032:2045 2054:3067 3076:4089 4098:8191 8200:9213 9222:10235 10244:11257 11266:15359 15368:16381" s="34" customFormat="1" ht="15" x14ac:dyDescent="0.2">
      <c r="A41" s="1" t="s">
        <v>101</v>
      </c>
      <c r="B41" s="5" t="s">
        <v>527</v>
      </c>
      <c r="C41" s="38">
        <v>43211507</v>
      </c>
      <c r="D41" s="11" t="s">
        <v>313</v>
      </c>
      <c r="E41" s="11" t="s">
        <v>286</v>
      </c>
      <c r="F41" s="11" t="s">
        <v>313</v>
      </c>
      <c r="G41" s="5" t="s">
        <v>514</v>
      </c>
      <c r="H41" s="11" t="s">
        <v>10</v>
      </c>
      <c r="I41" s="11">
        <v>1</v>
      </c>
      <c r="J41" s="14">
        <v>44.99</v>
      </c>
      <c r="K41" s="13">
        <v>0.16</v>
      </c>
      <c r="L41" s="12">
        <f>Table134[[#This Row],[OEM MSRP / List Price]]*(1-Table134[[#This Row],[Contract Discount]])</f>
        <v>37.791600000000003</v>
      </c>
      <c r="M41" s="12" t="s">
        <v>569</v>
      </c>
      <c r="N41" s="11" t="s">
        <v>319</v>
      </c>
    </row>
    <row r="42" spans="1:1023 1032:2045 2054:3067 3076:4089 4098:8191 8200:9213 9222:10235 10244:11257 11266:15359 15368:16381" s="34" customFormat="1" ht="15" x14ac:dyDescent="0.2">
      <c r="A42" s="1" t="s">
        <v>102</v>
      </c>
      <c r="B42" s="5" t="s">
        <v>528</v>
      </c>
      <c r="C42" s="38">
        <v>43211507</v>
      </c>
      <c r="D42" s="11" t="s">
        <v>314</v>
      </c>
      <c r="E42" s="11" t="s">
        <v>286</v>
      </c>
      <c r="F42" s="11" t="s">
        <v>314</v>
      </c>
      <c r="G42" s="5" t="s">
        <v>530</v>
      </c>
      <c r="H42" s="11" t="s">
        <v>10</v>
      </c>
      <c r="I42" s="11">
        <v>1</v>
      </c>
      <c r="J42" s="14">
        <v>19.989999999999998</v>
      </c>
      <c r="K42" s="13">
        <v>0.16</v>
      </c>
      <c r="L42" s="12">
        <f>Table134[[#This Row],[OEM MSRP / List Price]]*(1-Table134[[#This Row],[Contract Discount]])</f>
        <v>16.791599999999999</v>
      </c>
      <c r="M42" s="12" t="s">
        <v>569</v>
      </c>
      <c r="N42" s="11" t="s">
        <v>319</v>
      </c>
    </row>
    <row r="43" spans="1:1023 1032:2045 2054:3067 3076:4089 4098:8191 8200:9213 9222:10235 10244:11257 11266:15359 15368:16381" s="34" customFormat="1" ht="15" x14ac:dyDescent="0.2">
      <c r="A43" s="1" t="s">
        <v>103</v>
      </c>
      <c r="B43" s="5" t="s">
        <v>529</v>
      </c>
      <c r="C43" s="38">
        <v>43211507</v>
      </c>
      <c r="D43" s="11" t="s">
        <v>315</v>
      </c>
      <c r="E43" s="11" t="s">
        <v>286</v>
      </c>
      <c r="F43" s="11" t="s">
        <v>315</v>
      </c>
      <c r="G43" s="5" t="s">
        <v>515</v>
      </c>
      <c r="H43" s="11" t="s">
        <v>10</v>
      </c>
      <c r="I43" s="11">
        <v>1</v>
      </c>
      <c r="J43" s="14">
        <v>14.99</v>
      </c>
      <c r="K43" s="13">
        <v>0.16</v>
      </c>
      <c r="L43" s="12">
        <f>Table134[[#This Row],[OEM MSRP / List Price]]*(1-Table134[[#This Row],[Contract Discount]])</f>
        <v>12.5916</v>
      </c>
      <c r="M43" s="12" t="s">
        <v>569</v>
      </c>
      <c r="N43" s="11" t="s">
        <v>319</v>
      </c>
    </row>
    <row r="44" spans="1:1023 1032:2045 2054:3067 3076:4089 4098:8191 8200:9213 9222:10235 10244:11257 11266:15359 15368:16381" s="34" customFormat="1" ht="30" x14ac:dyDescent="0.2">
      <c r="A44" s="1" t="s">
        <v>104</v>
      </c>
      <c r="B44" s="5" t="s">
        <v>509</v>
      </c>
      <c r="C44" s="38">
        <v>43211507</v>
      </c>
      <c r="D44" s="11" t="s">
        <v>316</v>
      </c>
      <c r="E44" s="11" t="s">
        <v>286</v>
      </c>
      <c r="F44" s="11" t="s">
        <v>316</v>
      </c>
      <c r="G44" s="5" t="s">
        <v>516</v>
      </c>
      <c r="H44" s="11" t="s">
        <v>10</v>
      </c>
      <c r="I44" s="11">
        <v>1</v>
      </c>
      <c r="J44" s="14">
        <v>29.99</v>
      </c>
      <c r="K44" s="13">
        <v>0.16</v>
      </c>
      <c r="L44" s="12">
        <f>Table134[[#This Row],[OEM MSRP / List Price]]*(1-Table134[[#This Row],[Contract Discount]])</f>
        <v>25.191599999999998</v>
      </c>
      <c r="M44" s="12" t="s">
        <v>569</v>
      </c>
      <c r="N44" s="11" t="s">
        <v>319</v>
      </c>
    </row>
    <row r="45" spans="1:1023 1032:2045 2054:3067 3076:4089 4098:8191 8200:9213 9222:10235 10244:11257 11266:15359 15368:16381" s="34" customFormat="1" ht="30" x14ac:dyDescent="0.2">
      <c r="A45" s="1" t="s">
        <v>105</v>
      </c>
      <c r="B45" s="5" t="s">
        <v>510</v>
      </c>
      <c r="C45" s="38">
        <v>43211507</v>
      </c>
      <c r="D45" s="11" t="s">
        <v>317</v>
      </c>
      <c r="E45" s="11" t="s">
        <v>286</v>
      </c>
      <c r="F45" s="11" t="s">
        <v>317</v>
      </c>
      <c r="G45" s="5" t="s">
        <v>517</v>
      </c>
      <c r="H45" s="11" t="s">
        <v>10</v>
      </c>
      <c r="I45" s="11">
        <v>1</v>
      </c>
      <c r="J45" s="14">
        <v>44.99</v>
      </c>
      <c r="K45" s="13">
        <v>0.16</v>
      </c>
      <c r="L45" s="12">
        <f>Table134[[#This Row],[OEM MSRP / List Price]]*(1-Table134[[#This Row],[Contract Discount]])</f>
        <v>37.791600000000003</v>
      </c>
      <c r="M45" s="12" t="s">
        <v>569</v>
      </c>
      <c r="N45" s="11" t="s">
        <v>319</v>
      </c>
    </row>
    <row r="46" spans="1:1023 1032:2045 2054:3067 3076:4089 4098:8191 8200:9213 9222:10235 10244:11257 11266:15359 15368:16381" s="34" customFormat="1" ht="15" x14ac:dyDescent="0.2">
      <c r="A46" s="1" t="s">
        <v>106</v>
      </c>
      <c r="B46" s="5" t="s">
        <v>511</v>
      </c>
      <c r="C46" s="38">
        <v>43211507</v>
      </c>
      <c r="D46" s="11" t="s">
        <v>318</v>
      </c>
      <c r="E46" s="11" t="s">
        <v>286</v>
      </c>
      <c r="F46" s="11" t="s">
        <v>318</v>
      </c>
      <c r="G46" s="5" t="s">
        <v>518</v>
      </c>
      <c r="H46" s="11" t="s">
        <v>10</v>
      </c>
      <c r="I46" s="11">
        <v>1</v>
      </c>
      <c r="J46" s="14">
        <v>49.99</v>
      </c>
      <c r="K46" s="13">
        <v>0.16</v>
      </c>
      <c r="L46" s="12">
        <f>Table134[[#This Row],[OEM MSRP / List Price]]*(1-Table134[[#This Row],[Contract Discount]])</f>
        <v>41.991599999999998</v>
      </c>
      <c r="M46" s="12" t="s">
        <v>569</v>
      </c>
      <c r="N46" s="11" t="s">
        <v>319</v>
      </c>
    </row>
    <row r="47" spans="1:1023 1032:2045 2054:3067 3076:4089 4098:8191 8200:9213 9222:10235 10244:11257 11266:15359 15368:16381" s="10" customFormat="1" ht="20.25" x14ac:dyDescent="0.25">
      <c r="A47" s="66" t="s">
        <v>63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</row>
    <row r="48" spans="1:1023 1032:2045 2054:3067 3076:4089 4098:8191 8200:9213 9222:10235 10244:11257 11266:15359 15368:16381" s="61" customFormat="1" ht="65.25" customHeight="1" x14ac:dyDescent="0.2">
      <c r="A48" s="60" t="s">
        <v>7</v>
      </c>
      <c r="B48" s="61" t="s">
        <v>8</v>
      </c>
      <c r="C48" s="61" t="s">
        <v>6</v>
      </c>
      <c r="D48" s="61" t="s">
        <v>4</v>
      </c>
      <c r="E48" s="61" t="s">
        <v>5</v>
      </c>
      <c r="F48" s="61" t="s">
        <v>3</v>
      </c>
      <c r="G48" s="61" t="s">
        <v>0</v>
      </c>
      <c r="H48" s="61" t="s">
        <v>1</v>
      </c>
      <c r="I48" s="61" t="s">
        <v>11</v>
      </c>
      <c r="J48" s="62" t="s">
        <v>21</v>
      </c>
      <c r="K48" s="62" t="s">
        <v>2</v>
      </c>
      <c r="L48" s="62" t="s">
        <v>9</v>
      </c>
      <c r="M48" s="18" t="s">
        <v>24</v>
      </c>
      <c r="N48" s="16" t="s">
        <v>23</v>
      </c>
      <c r="O48" s="60"/>
      <c r="X48" s="62"/>
      <c r="Y48" s="62"/>
      <c r="Z48" s="62"/>
      <c r="AA48" s="18"/>
      <c r="AB48" s="16"/>
      <c r="AC48" s="60"/>
      <c r="AL48" s="62"/>
      <c r="AM48" s="62"/>
      <c r="AN48" s="62"/>
      <c r="AO48" s="18"/>
      <c r="AP48" s="16"/>
      <c r="AQ48" s="60"/>
      <c r="AZ48" s="62"/>
      <c r="BA48" s="62"/>
      <c r="BB48" s="62"/>
      <c r="BC48" s="18"/>
      <c r="BD48" s="16"/>
      <c r="BE48" s="60"/>
      <c r="BN48" s="62"/>
      <c r="BO48" s="62"/>
      <c r="BP48" s="62"/>
      <c r="BQ48" s="18"/>
      <c r="BR48" s="16"/>
      <c r="BS48" s="60"/>
      <c r="CB48" s="62"/>
      <c r="CC48" s="62"/>
      <c r="CD48" s="62"/>
      <c r="CE48" s="18"/>
      <c r="CF48" s="16"/>
      <c r="CG48" s="60"/>
      <c r="CP48" s="62"/>
      <c r="CQ48" s="62"/>
      <c r="CR48" s="62"/>
      <c r="CS48" s="18"/>
      <c r="CT48" s="16"/>
      <c r="CU48" s="60"/>
      <c r="DD48" s="62"/>
      <c r="DE48" s="62"/>
      <c r="DF48" s="62"/>
      <c r="DG48" s="18"/>
      <c r="DH48" s="16"/>
      <c r="DI48" s="60"/>
      <c r="DR48" s="62"/>
      <c r="DS48" s="62"/>
      <c r="DT48" s="62"/>
      <c r="DU48" s="18"/>
      <c r="DV48" s="16"/>
      <c r="DW48" s="60"/>
      <c r="EF48" s="62"/>
      <c r="EG48" s="62"/>
      <c r="EH48" s="62"/>
      <c r="EI48" s="18"/>
      <c r="EJ48" s="16"/>
      <c r="EK48" s="60"/>
      <c r="ET48" s="62"/>
      <c r="EU48" s="62"/>
      <c r="EV48" s="62"/>
      <c r="EW48" s="18"/>
      <c r="EX48" s="16"/>
      <c r="EY48" s="60"/>
      <c r="FH48" s="62"/>
      <c r="FI48" s="62"/>
      <c r="FJ48" s="62"/>
      <c r="FK48" s="18"/>
      <c r="FL48" s="16"/>
      <c r="FM48" s="60"/>
      <c r="FV48" s="62"/>
      <c r="FW48" s="62"/>
      <c r="FX48" s="62"/>
      <c r="FY48" s="18"/>
      <c r="FZ48" s="16"/>
      <c r="GA48" s="60"/>
      <c r="GJ48" s="62"/>
      <c r="GK48" s="62"/>
      <c r="GL48" s="62"/>
      <c r="GM48" s="18"/>
      <c r="GN48" s="16"/>
      <c r="GO48" s="60"/>
      <c r="GX48" s="62"/>
      <c r="GY48" s="62"/>
      <c r="GZ48" s="62"/>
      <c r="HA48" s="18"/>
      <c r="HB48" s="16"/>
      <c r="HC48" s="60"/>
      <c r="HL48" s="62"/>
      <c r="HM48" s="62"/>
      <c r="HN48" s="62"/>
      <c r="HO48" s="18"/>
      <c r="HP48" s="16"/>
      <c r="HQ48" s="60"/>
      <c r="HZ48" s="62"/>
      <c r="IA48" s="62"/>
      <c r="IB48" s="62"/>
      <c r="IC48" s="18"/>
      <c r="ID48" s="16"/>
      <c r="IE48" s="60"/>
      <c r="IN48" s="62"/>
      <c r="IO48" s="62"/>
      <c r="IP48" s="62"/>
      <c r="IQ48" s="18"/>
      <c r="IR48" s="16"/>
      <c r="IS48" s="60"/>
      <c r="JB48" s="62"/>
      <c r="JC48" s="62"/>
      <c r="JD48" s="62"/>
      <c r="JE48" s="18"/>
      <c r="JF48" s="16"/>
      <c r="JG48" s="60"/>
      <c r="JP48" s="62"/>
      <c r="JQ48" s="62"/>
      <c r="JR48" s="62"/>
      <c r="JS48" s="18"/>
      <c r="JT48" s="16"/>
      <c r="JU48" s="60"/>
      <c r="KD48" s="62"/>
      <c r="KE48" s="62"/>
      <c r="KF48" s="62"/>
      <c r="KG48" s="18"/>
      <c r="KH48" s="16"/>
      <c r="KI48" s="60"/>
      <c r="KR48" s="62"/>
      <c r="KS48" s="62"/>
      <c r="KT48" s="62"/>
      <c r="KU48" s="18"/>
      <c r="KV48" s="16"/>
      <c r="KW48" s="60"/>
      <c r="LF48" s="62"/>
      <c r="LG48" s="62"/>
      <c r="LH48" s="62"/>
      <c r="LI48" s="18"/>
      <c r="LJ48" s="16"/>
      <c r="LK48" s="60"/>
      <c r="LT48" s="62"/>
      <c r="LU48" s="62"/>
      <c r="LV48" s="62"/>
      <c r="LW48" s="18"/>
      <c r="LX48" s="16"/>
      <c r="LY48" s="60"/>
      <c r="MH48" s="62"/>
      <c r="MI48" s="62"/>
      <c r="MJ48" s="62"/>
      <c r="MK48" s="18"/>
      <c r="ML48" s="16"/>
      <c r="MM48" s="60"/>
      <c r="MV48" s="62"/>
      <c r="MW48" s="62"/>
      <c r="MX48" s="62"/>
      <c r="MY48" s="18"/>
      <c r="MZ48" s="16"/>
      <c r="NA48" s="60"/>
      <c r="NJ48" s="62"/>
      <c r="NK48" s="62"/>
      <c r="NL48" s="62"/>
      <c r="NM48" s="18"/>
      <c r="NN48" s="16"/>
      <c r="NO48" s="60"/>
      <c r="NX48" s="62"/>
      <c r="NY48" s="62"/>
      <c r="NZ48" s="62"/>
      <c r="OA48" s="18"/>
      <c r="OB48" s="16"/>
      <c r="OC48" s="60"/>
      <c r="OL48" s="62"/>
      <c r="OM48" s="62"/>
      <c r="ON48" s="62"/>
      <c r="OO48" s="18"/>
      <c r="OP48" s="16"/>
      <c r="OQ48" s="60"/>
      <c r="OZ48" s="62"/>
      <c r="PA48" s="62"/>
      <c r="PB48" s="62"/>
      <c r="PC48" s="18"/>
      <c r="PD48" s="16"/>
      <c r="PE48" s="60"/>
      <c r="PN48" s="62"/>
      <c r="PO48" s="62"/>
      <c r="PP48" s="62"/>
      <c r="PQ48" s="18"/>
      <c r="PR48" s="16"/>
      <c r="PS48" s="60"/>
      <c r="QB48" s="62"/>
      <c r="QC48" s="62"/>
      <c r="QD48" s="62"/>
      <c r="QE48" s="18"/>
      <c r="QF48" s="16"/>
      <c r="QG48" s="60"/>
      <c r="QP48" s="62"/>
      <c r="QQ48" s="62"/>
      <c r="QR48" s="62"/>
      <c r="QS48" s="18"/>
      <c r="QT48" s="16"/>
      <c r="QU48" s="60"/>
      <c r="RD48" s="62"/>
      <c r="RE48" s="62"/>
      <c r="RF48" s="62"/>
      <c r="RG48" s="18"/>
      <c r="RH48" s="16"/>
      <c r="RI48" s="60"/>
      <c r="RR48" s="62"/>
      <c r="RS48" s="62"/>
      <c r="RT48" s="62"/>
      <c r="RU48" s="18"/>
      <c r="RV48" s="16"/>
      <c r="RW48" s="60"/>
      <c r="SF48" s="62"/>
      <c r="SG48" s="62"/>
      <c r="SH48" s="62"/>
      <c r="SI48" s="18"/>
      <c r="SJ48" s="16"/>
      <c r="SK48" s="60"/>
      <c r="ST48" s="62"/>
      <c r="SU48" s="62"/>
      <c r="SV48" s="62"/>
      <c r="SW48" s="18"/>
      <c r="SX48" s="16"/>
      <c r="SY48" s="60"/>
      <c r="TH48" s="62"/>
      <c r="TI48" s="62"/>
      <c r="TJ48" s="62"/>
      <c r="TK48" s="18"/>
      <c r="TL48" s="16"/>
      <c r="TM48" s="60"/>
      <c r="TV48" s="62"/>
      <c r="TW48" s="62"/>
      <c r="TX48" s="62"/>
      <c r="TY48" s="18"/>
      <c r="TZ48" s="16"/>
      <c r="UA48" s="60"/>
      <c r="UJ48" s="62"/>
      <c r="UK48" s="62"/>
      <c r="UL48" s="62"/>
      <c r="UM48" s="18"/>
      <c r="UN48" s="16"/>
      <c r="UO48" s="60"/>
      <c r="UX48" s="62"/>
      <c r="UY48" s="62"/>
      <c r="UZ48" s="62"/>
      <c r="VA48" s="18"/>
      <c r="VB48" s="16"/>
      <c r="VC48" s="60"/>
      <c r="VL48" s="62"/>
      <c r="VM48" s="62"/>
      <c r="VN48" s="62"/>
      <c r="VO48" s="18"/>
      <c r="VP48" s="16"/>
      <c r="VQ48" s="60"/>
      <c r="VZ48" s="62"/>
      <c r="WA48" s="62"/>
      <c r="WB48" s="62"/>
      <c r="WC48" s="18"/>
      <c r="WD48" s="16"/>
      <c r="WE48" s="60"/>
      <c r="WN48" s="62"/>
      <c r="WO48" s="62"/>
      <c r="WP48" s="62"/>
      <c r="WQ48" s="18"/>
      <c r="WR48" s="16"/>
      <c r="WS48" s="60"/>
      <c r="XB48" s="62"/>
      <c r="XC48" s="62"/>
      <c r="XD48" s="62"/>
      <c r="XE48" s="18"/>
      <c r="XF48" s="16"/>
      <c r="XG48" s="60"/>
      <c r="XP48" s="62"/>
      <c r="XQ48" s="62"/>
      <c r="XR48" s="62"/>
      <c r="XS48" s="18"/>
      <c r="XT48" s="16"/>
      <c r="XU48" s="60"/>
      <c r="YD48" s="62"/>
      <c r="YE48" s="62"/>
      <c r="YF48" s="62"/>
      <c r="YG48" s="18"/>
      <c r="YH48" s="16"/>
      <c r="YI48" s="60"/>
      <c r="YR48" s="62"/>
      <c r="YS48" s="62"/>
      <c r="YT48" s="62"/>
      <c r="YU48" s="18"/>
      <c r="YV48" s="16"/>
      <c r="YW48" s="60"/>
      <c r="ZF48" s="62"/>
      <c r="ZG48" s="62"/>
      <c r="ZH48" s="62"/>
      <c r="ZI48" s="18"/>
      <c r="ZJ48" s="16"/>
      <c r="ZK48" s="60"/>
      <c r="ZT48" s="62"/>
      <c r="ZU48" s="62"/>
      <c r="ZV48" s="62"/>
      <c r="ZW48" s="18"/>
      <c r="ZX48" s="16"/>
      <c r="ZY48" s="60"/>
      <c r="AAH48" s="62"/>
      <c r="AAI48" s="62"/>
      <c r="AAJ48" s="62"/>
      <c r="AAK48" s="18"/>
      <c r="AAL48" s="16"/>
      <c r="AAM48" s="60"/>
      <c r="AAV48" s="62"/>
      <c r="AAW48" s="62"/>
      <c r="AAX48" s="62"/>
      <c r="AAY48" s="18"/>
      <c r="AAZ48" s="16"/>
      <c r="ABA48" s="60"/>
      <c r="ABJ48" s="62"/>
      <c r="ABK48" s="62"/>
      <c r="ABL48" s="62"/>
      <c r="ABM48" s="18"/>
      <c r="ABN48" s="16"/>
      <c r="ABO48" s="60"/>
      <c r="ABX48" s="62"/>
      <c r="ABY48" s="62"/>
      <c r="ABZ48" s="62"/>
      <c r="ACA48" s="18"/>
      <c r="ACB48" s="16"/>
      <c r="ACC48" s="60"/>
      <c r="ACL48" s="62"/>
      <c r="ACM48" s="62"/>
      <c r="ACN48" s="62"/>
      <c r="ACO48" s="18"/>
      <c r="ACP48" s="16"/>
      <c r="ACQ48" s="60"/>
      <c r="ACZ48" s="62"/>
      <c r="ADA48" s="62"/>
      <c r="ADB48" s="62"/>
      <c r="ADC48" s="18"/>
      <c r="ADD48" s="16"/>
      <c r="ADE48" s="60"/>
      <c r="ADN48" s="62"/>
      <c r="ADO48" s="62"/>
      <c r="ADP48" s="62"/>
      <c r="ADQ48" s="18"/>
      <c r="ADR48" s="16"/>
      <c r="ADS48" s="60"/>
      <c r="AEB48" s="62"/>
      <c r="AEC48" s="62"/>
      <c r="AED48" s="62"/>
      <c r="AEE48" s="18"/>
      <c r="AEF48" s="16"/>
      <c r="AEG48" s="60"/>
      <c r="AEP48" s="62"/>
      <c r="AEQ48" s="62"/>
      <c r="AER48" s="62"/>
      <c r="AES48" s="18"/>
      <c r="AET48" s="16"/>
      <c r="AEU48" s="60"/>
      <c r="AFD48" s="62"/>
      <c r="AFE48" s="62"/>
      <c r="AFF48" s="62"/>
      <c r="AFG48" s="18"/>
      <c r="AFH48" s="16"/>
      <c r="AFI48" s="60"/>
      <c r="AFR48" s="62"/>
      <c r="AFS48" s="62"/>
      <c r="AFT48" s="62"/>
      <c r="AFU48" s="18"/>
      <c r="AFV48" s="16"/>
      <c r="AFW48" s="60"/>
      <c r="AGF48" s="62"/>
      <c r="AGG48" s="62"/>
      <c r="AGH48" s="62"/>
      <c r="AGI48" s="18"/>
      <c r="AGJ48" s="16"/>
      <c r="AGK48" s="60"/>
      <c r="AGT48" s="62"/>
      <c r="AGU48" s="62"/>
      <c r="AGV48" s="62"/>
      <c r="AGW48" s="18"/>
      <c r="AGX48" s="16"/>
      <c r="AGY48" s="60"/>
      <c r="AHH48" s="62"/>
      <c r="AHI48" s="62"/>
      <c r="AHJ48" s="62"/>
      <c r="AHK48" s="18"/>
      <c r="AHL48" s="16"/>
      <c r="AHM48" s="60"/>
      <c r="AHV48" s="62"/>
      <c r="AHW48" s="62"/>
      <c r="AHX48" s="62"/>
      <c r="AHY48" s="18"/>
      <c r="AHZ48" s="16"/>
      <c r="AIA48" s="60"/>
      <c r="AIJ48" s="62"/>
      <c r="AIK48" s="62"/>
      <c r="AIL48" s="62"/>
      <c r="AIM48" s="18"/>
      <c r="AIN48" s="16"/>
      <c r="AIO48" s="60"/>
      <c r="AIX48" s="62"/>
      <c r="AIY48" s="62"/>
      <c r="AIZ48" s="62"/>
      <c r="AJA48" s="18"/>
      <c r="AJB48" s="16"/>
      <c r="AJC48" s="60"/>
      <c r="AJL48" s="62"/>
      <c r="AJM48" s="62"/>
      <c r="AJN48" s="62"/>
      <c r="AJO48" s="18"/>
      <c r="AJP48" s="16"/>
      <c r="AJQ48" s="60"/>
      <c r="AJZ48" s="62"/>
      <c r="AKA48" s="62"/>
      <c r="AKB48" s="62"/>
      <c r="AKC48" s="18"/>
      <c r="AKD48" s="16"/>
      <c r="AKE48" s="60"/>
      <c r="AKN48" s="62"/>
      <c r="AKO48" s="62"/>
      <c r="AKP48" s="62"/>
      <c r="AKQ48" s="18"/>
      <c r="AKR48" s="16"/>
      <c r="AKS48" s="60"/>
      <c r="ALB48" s="62"/>
      <c r="ALC48" s="62"/>
      <c r="ALD48" s="62"/>
      <c r="ALE48" s="18"/>
      <c r="ALF48" s="16"/>
      <c r="ALG48" s="60"/>
      <c r="ALP48" s="62"/>
      <c r="ALQ48" s="62"/>
      <c r="ALR48" s="62"/>
      <c r="ALS48" s="18"/>
      <c r="ALT48" s="16"/>
      <c r="ALU48" s="60"/>
      <c r="AMD48" s="62"/>
      <c r="AME48" s="62"/>
      <c r="AMF48" s="62"/>
      <c r="AMG48" s="18"/>
      <c r="AMH48" s="16"/>
      <c r="AMI48" s="60"/>
      <c r="AMR48" s="62"/>
      <c r="AMS48" s="62"/>
      <c r="AMT48" s="62"/>
      <c r="AMU48" s="18"/>
      <c r="AMV48" s="16"/>
      <c r="AMW48" s="60"/>
      <c r="ANF48" s="62"/>
      <c r="ANG48" s="62"/>
      <c r="ANH48" s="62"/>
      <c r="ANI48" s="18"/>
      <c r="ANJ48" s="16"/>
      <c r="ANK48" s="60"/>
      <c r="ANT48" s="62"/>
      <c r="ANU48" s="62"/>
      <c r="ANV48" s="62"/>
      <c r="ANW48" s="18"/>
      <c r="ANX48" s="16"/>
      <c r="ANY48" s="60"/>
      <c r="AOH48" s="62"/>
      <c r="AOI48" s="62"/>
      <c r="AOJ48" s="62"/>
      <c r="AOK48" s="18"/>
      <c r="AOL48" s="16"/>
      <c r="AOM48" s="60"/>
      <c r="AOV48" s="62"/>
      <c r="AOW48" s="62"/>
      <c r="AOX48" s="62"/>
      <c r="AOY48" s="18"/>
      <c r="AOZ48" s="16"/>
      <c r="APA48" s="60"/>
      <c r="APJ48" s="62"/>
      <c r="APK48" s="62"/>
      <c r="APL48" s="62"/>
      <c r="APM48" s="18"/>
      <c r="APN48" s="16"/>
      <c r="APO48" s="60"/>
      <c r="APX48" s="62"/>
      <c r="APY48" s="62"/>
      <c r="APZ48" s="62"/>
      <c r="AQA48" s="18"/>
      <c r="AQB48" s="16"/>
      <c r="AQC48" s="60"/>
      <c r="AQL48" s="62"/>
      <c r="AQM48" s="62"/>
      <c r="AQN48" s="62"/>
      <c r="AQO48" s="18"/>
      <c r="AQP48" s="16"/>
      <c r="AQQ48" s="60"/>
      <c r="AQZ48" s="62"/>
      <c r="ARA48" s="62"/>
      <c r="ARB48" s="62"/>
      <c r="ARC48" s="18"/>
      <c r="ARD48" s="16"/>
      <c r="ARE48" s="60"/>
      <c r="ARN48" s="62"/>
      <c r="ARO48" s="62"/>
      <c r="ARP48" s="62"/>
      <c r="ARQ48" s="18"/>
      <c r="ARR48" s="16"/>
      <c r="ARS48" s="60"/>
      <c r="ASB48" s="62"/>
      <c r="ASC48" s="62"/>
      <c r="ASD48" s="62"/>
      <c r="ASE48" s="18"/>
      <c r="ASF48" s="16"/>
      <c r="ASG48" s="60"/>
      <c r="ASP48" s="62"/>
      <c r="ASQ48" s="62"/>
      <c r="ASR48" s="62"/>
      <c r="ASS48" s="18"/>
      <c r="AST48" s="16"/>
      <c r="ASU48" s="60"/>
      <c r="ATD48" s="62"/>
      <c r="ATE48" s="62"/>
      <c r="ATF48" s="62"/>
      <c r="ATG48" s="18"/>
      <c r="ATH48" s="16"/>
      <c r="ATI48" s="60"/>
      <c r="ATR48" s="62"/>
      <c r="ATS48" s="62"/>
      <c r="ATT48" s="62"/>
      <c r="ATU48" s="18"/>
      <c r="ATV48" s="16"/>
      <c r="ATW48" s="60"/>
      <c r="AUF48" s="62"/>
      <c r="AUG48" s="62"/>
      <c r="AUH48" s="62"/>
      <c r="AUI48" s="18"/>
      <c r="AUJ48" s="16"/>
      <c r="AUK48" s="60"/>
      <c r="AUT48" s="62"/>
      <c r="AUU48" s="62"/>
      <c r="AUV48" s="62"/>
      <c r="AUW48" s="18"/>
      <c r="AUX48" s="16"/>
      <c r="AUY48" s="60"/>
      <c r="AVH48" s="62"/>
      <c r="AVI48" s="62"/>
      <c r="AVJ48" s="62"/>
      <c r="AVK48" s="18"/>
      <c r="AVL48" s="16"/>
      <c r="AVM48" s="60"/>
      <c r="AVV48" s="62"/>
      <c r="AVW48" s="62"/>
      <c r="AVX48" s="62"/>
      <c r="AVY48" s="18"/>
      <c r="AVZ48" s="16"/>
      <c r="AWA48" s="60"/>
      <c r="AWJ48" s="62"/>
      <c r="AWK48" s="62"/>
      <c r="AWL48" s="62"/>
      <c r="AWM48" s="18"/>
      <c r="AWN48" s="16"/>
      <c r="AWO48" s="60"/>
      <c r="AWX48" s="62"/>
      <c r="AWY48" s="62"/>
      <c r="AWZ48" s="62"/>
      <c r="AXA48" s="18"/>
      <c r="AXB48" s="16"/>
      <c r="AXC48" s="60"/>
      <c r="AXL48" s="62"/>
      <c r="AXM48" s="62"/>
      <c r="AXN48" s="62"/>
      <c r="AXO48" s="18"/>
      <c r="AXP48" s="16"/>
      <c r="AXQ48" s="60"/>
      <c r="AXZ48" s="62"/>
      <c r="AYA48" s="62"/>
      <c r="AYB48" s="62"/>
      <c r="AYC48" s="18"/>
      <c r="AYD48" s="16"/>
      <c r="AYE48" s="60"/>
      <c r="AYN48" s="62"/>
      <c r="AYO48" s="62"/>
      <c r="AYP48" s="62"/>
      <c r="AYQ48" s="18"/>
      <c r="AYR48" s="16"/>
      <c r="AYS48" s="60"/>
      <c r="AZB48" s="62"/>
      <c r="AZC48" s="62"/>
      <c r="AZD48" s="62"/>
      <c r="AZE48" s="18"/>
      <c r="AZF48" s="16"/>
      <c r="AZG48" s="60"/>
      <c r="AZP48" s="62"/>
      <c r="AZQ48" s="62"/>
      <c r="AZR48" s="62"/>
      <c r="AZS48" s="18"/>
      <c r="AZT48" s="16"/>
      <c r="AZU48" s="60"/>
      <c r="BAD48" s="62"/>
      <c r="BAE48" s="62"/>
      <c r="BAF48" s="62"/>
      <c r="BAG48" s="18"/>
      <c r="BAH48" s="16"/>
      <c r="BAI48" s="60"/>
      <c r="BAR48" s="62"/>
      <c r="BAS48" s="62"/>
      <c r="BAT48" s="62"/>
      <c r="BAU48" s="18"/>
      <c r="BAV48" s="16"/>
      <c r="BAW48" s="60"/>
      <c r="BBF48" s="62"/>
      <c r="BBG48" s="62"/>
      <c r="BBH48" s="62"/>
      <c r="BBI48" s="18"/>
      <c r="BBJ48" s="16"/>
      <c r="BBK48" s="60"/>
      <c r="BBT48" s="62"/>
      <c r="BBU48" s="62"/>
      <c r="BBV48" s="62"/>
      <c r="BBW48" s="18"/>
      <c r="BBX48" s="16"/>
      <c r="BBY48" s="60"/>
      <c r="BCH48" s="62"/>
      <c r="BCI48" s="62"/>
      <c r="BCJ48" s="62"/>
      <c r="BCK48" s="18"/>
      <c r="BCL48" s="16"/>
      <c r="BCM48" s="60"/>
      <c r="BCV48" s="62"/>
      <c r="BCW48" s="62"/>
      <c r="BCX48" s="62"/>
      <c r="BCY48" s="18"/>
      <c r="BCZ48" s="16"/>
      <c r="BDA48" s="60"/>
      <c r="BDJ48" s="62"/>
      <c r="BDK48" s="62"/>
      <c r="BDL48" s="62"/>
      <c r="BDM48" s="18"/>
      <c r="BDN48" s="16"/>
      <c r="BDO48" s="60"/>
      <c r="BDX48" s="62"/>
      <c r="BDY48" s="62"/>
      <c r="BDZ48" s="62"/>
      <c r="BEA48" s="18"/>
      <c r="BEB48" s="16"/>
      <c r="BEC48" s="60"/>
      <c r="BEL48" s="62"/>
      <c r="BEM48" s="62"/>
      <c r="BEN48" s="62"/>
      <c r="BEO48" s="18"/>
      <c r="BEP48" s="16"/>
      <c r="BEQ48" s="60"/>
      <c r="BEZ48" s="62"/>
      <c r="BFA48" s="62"/>
      <c r="BFB48" s="62"/>
      <c r="BFC48" s="18"/>
      <c r="BFD48" s="16"/>
      <c r="BFE48" s="60"/>
      <c r="BFN48" s="62"/>
      <c r="BFO48" s="62"/>
      <c r="BFP48" s="62"/>
      <c r="BFQ48" s="18"/>
      <c r="BFR48" s="16"/>
      <c r="BFS48" s="60"/>
      <c r="BGB48" s="62"/>
      <c r="BGC48" s="62"/>
      <c r="BGD48" s="62"/>
      <c r="BGE48" s="18"/>
      <c r="BGF48" s="16"/>
      <c r="BGG48" s="60"/>
      <c r="BGP48" s="62"/>
      <c r="BGQ48" s="62"/>
      <c r="BGR48" s="62"/>
      <c r="BGS48" s="18"/>
      <c r="BGT48" s="16"/>
      <c r="BGU48" s="60"/>
      <c r="BHD48" s="62"/>
      <c r="BHE48" s="62"/>
      <c r="BHF48" s="62"/>
      <c r="BHG48" s="18"/>
      <c r="BHH48" s="16"/>
      <c r="BHI48" s="60"/>
      <c r="BHR48" s="62"/>
      <c r="BHS48" s="62"/>
      <c r="BHT48" s="62"/>
      <c r="BHU48" s="18"/>
      <c r="BHV48" s="16"/>
      <c r="BHW48" s="60"/>
      <c r="BIF48" s="62"/>
      <c r="BIG48" s="62"/>
      <c r="BIH48" s="62"/>
      <c r="BII48" s="18"/>
      <c r="BIJ48" s="16"/>
      <c r="BIK48" s="60"/>
      <c r="BIT48" s="62"/>
      <c r="BIU48" s="62"/>
      <c r="BIV48" s="62"/>
      <c r="BIW48" s="18"/>
      <c r="BIX48" s="16"/>
      <c r="BIY48" s="60"/>
      <c r="BJH48" s="62"/>
      <c r="BJI48" s="62"/>
      <c r="BJJ48" s="62"/>
      <c r="BJK48" s="18"/>
      <c r="BJL48" s="16"/>
      <c r="BJM48" s="60"/>
      <c r="BJV48" s="62"/>
      <c r="BJW48" s="62"/>
      <c r="BJX48" s="62"/>
      <c r="BJY48" s="18"/>
      <c r="BJZ48" s="16"/>
      <c r="BKA48" s="60"/>
      <c r="BKJ48" s="62"/>
      <c r="BKK48" s="62"/>
      <c r="BKL48" s="62"/>
      <c r="BKM48" s="18"/>
      <c r="BKN48" s="16"/>
      <c r="BKO48" s="60"/>
      <c r="BKX48" s="62"/>
      <c r="BKY48" s="62"/>
      <c r="BKZ48" s="62"/>
      <c r="BLA48" s="18"/>
      <c r="BLB48" s="16"/>
      <c r="BLC48" s="60"/>
      <c r="BLL48" s="62"/>
      <c r="BLM48" s="62"/>
      <c r="BLN48" s="62"/>
      <c r="BLO48" s="18"/>
      <c r="BLP48" s="16"/>
      <c r="BLQ48" s="60"/>
      <c r="BLZ48" s="62"/>
      <c r="BMA48" s="62"/>
      <c r="BMB48" s="62"/>
      <c r="BMC48" s="18"/>
      <c r="BMD48" s="16"/>
      <c r="BME48" s="60"/>
      <c r="BMN48" s="62"/>
      <c r="BMO48" s="62"/>
      <c r="BMP48" s="62"/>
      <c r="BMQ48" s="18"/>
      <c r="BMR48" s="16"/>
      <c r="BMS48" s="60"/>
      <c r="BNB48" s="62"/>
      <c r="BNC48" s="62"/>
      <c r="BND48" s="62"/>
      <c r="BNE48" s="18"/>
      <c r="BNF48" s="16"/>
      <c r="BNG48" s="60"/>
      <c r="BNP48" s="62"/>
      <c r="BNQ48" s="62"/>
      <c r="BNR48" s="62"/>
      <c r="BNS48" s="18"/>
      <c r="BNT48" s="16"/>
      <c r="BNU48" s="60"/>
      <c r="BOD48" s="62"/>
      <c r="BOE48" s="62"/>
      <c r="BOF48" s="62"/>
      <c r="BOG48" s="18"/>
      <c r="BOH48" s="16"/>
      <c r="BOI48" s="60"/>
      <c r="BOR48" s="62"/>
      <c r="BOS48" s="62"/>
      <c r="BOT48" s="62"/>
      <c r="BOU48" s="18"/>
      <c r="BOV48" s="16"/>
      <c r="BOW48" s="60"/>
      <c r="BPF48" s="62"/>
      <c r="BPG48" s="62"/>
      <c r="BPH48" s="62"/>
      <c r="BPI48" s="18"/>
      <c r="BPJ48" s="16"/>
      <c r="BPK48" s="60"/>
      <c r="BPT48" s="62"/>
      <c r="BPU48" s="62"/>
      <c r="BPV48" s="62"/>
      <c r="BPW48" s="18"/>
      <c r="BPX48" s="16"/>
      <c r="BPY48" s="60"/>
      <c r="BQH48" s="62"/>
      <c r="BQI48" s="62"/>
      <c r="BQJ48" s="62"/>
      <c r="BQK48" s="18"/>
      <c r="BQL48" s="16"/>
      <c r="BQM48" s="60"/>
      <c r="BQV48" s="62"/>
      <c r="BQW48" s="62"/>
      <c r="BQX48" s="62"/>
      <c r="BQY48" s="18"/>
      <c r="BQZ48" s="16"/>
      <c r="BRA48" s="60"/>
      <c r="BRJ48" s="62"/>
      <c r="BRK48" s="62"/>
      <c r="BRL48" s="62"/>
      <c r="BRM48" s="18"/>
      <c r="BRN48" s="16"/>
      <c r="BRO48" s="60"/>
      <c r="BRX48" s="62"/>
      <c r="BRY48" s="62"/>
      <c r="BRZ48" s="62"/>
      <c r="BSA48" s="18"/>
      <c r="BSB48" s="16"/>
      <c r="BSC48" s="60"/>
      <c r="BSL48" s="62"/>
      <c r="BSM48" s="62"/>
      <c r="BSN48" s="62"/>
      <c r="BSO48" s="18"/>
      <c r="BSP48" s="16"/>
      <c r="BSQ48" s="60"/>
      <c r="BSZ48" s="62"/>
      <c r="BTA48" s="62"/>
      <c r="BTB48" s="62"/>
      <c r="BTC48" s="18"/>
      <c r="BTD48" s="16"/>
      <c r="BTE48" s="60"/>
      <c r="BTN48" s="62"/>
      <c r="BTO48" s="62"/>
      <c r="BTP48" s="62"/>
      <c r="BTQ48" s="18"/>
      <c r="BTR48" s="16"/>
      <c r="BTS48" s="60"/>
      <c r="BUB48" s="62"/>
      <c r="BUC48" s="62"/>
      <c r="BUD48" s="62"/>
      <c r="BUE48" s="18"/>
      <c r="BUF48" s="16"/>
      <c r="BUG48" s="60"/>
      <c r="BUP48" s="62"/>
      <c r="BUQ48" s="62"/>
      <c r="BUR48" s="62"/>
      <c r="BUS48" s="18"/>
      <c r="BUT48" s="16"/>
      <c r="BUU48" s="60"/>
      <c r="BVD48" s="62"/>
      <c r="BVE48" s="62"/>
      <c r="BVF48" s="62"/>
      <c r="BVG48" s="18"/>
      <c r="BVH48" s="16"/>
      <c r="BVI48" s="60"/>
      <c r="BVR48" s="62"/>
      <c r="BVS48" s="62"/>
      <c r="BVT48" s="62"/>
      <c r="BVU48" s="18"/>
      <c r="BVV48" s="16"/>
      <c r="BVW48" s="60"/>
      <c r="BWF48" s="62"/>
      <c r="BWG48" s="62"/>
      <c r="BWH48" s="62"/>
      <c r="BWI48" s="18"/>
      <c r="BWJ48" s="16"/>
      <c r="BWK48" s="60"/>
      <c r="BWT48" s="62"/>
      <c r="BWU48" s="62"/>
      <c r="BWV48" s="62"/>
      <c r="BWW48" s="18"/>
      <c r="BWX48" s="16"/>
      <c r="BWY48" s="60"/>
      <c r="BXH48" s="62"/>
      <c r="BXI48" s="62"/>
      <c r="BXJ48" s="62"/>
      <c r="BXK48" s="18"/>
      <c r="BXL48" s="16"/>
      <c r="BXM48" s="60"/>
      <c r="BXV48" s="62"/>
      <c r="BXW48" s="62"/>
      <c r="BXX48" s="62"/>
      <c r="BXY48" s="18"/>
      <c r="BXZ48" s="16"/>
      <c r="BYA48" s="60"/>
      <c r="BYJ48" s="62"/>
      <c r="BYK48" s="62"/>
      <c r="BYL48" s="62"/>
      <c r="BYM48" s="18"/>
      <c r="BYN48" s="16"/>
      <c r="BYO48" s="60"/>
      <c r="BYX48" s="62"/>
      <c r="BYY48" s="62"/>
      <c r="BYZ48" s="62"/>
      <c r="BZA48" s="18"/>
      <c r="BZB48" s="16"/>
      <c r="BZC48" s="60"/>
      <c r="BZL48" s="62"/>
      <c r="BZM48" s="62"/>
      <c r="BZN48" s="62"/>
      <c r="BZO48" s="18"/>
      <c r="BZP48" s="16"/>
      <c r="BZQ48" s="60"/>
      <c r="BZZ48" s="62"/>
      <c r="CAA48" s="62"/>
      <c r="CAB48" s="62"/>
      <c r="CAC48" s="18"/>
      <c r="CAD48" s="16"/>
      <c r="CAE48" s="60"/>
      <c r="CAN48" s="62"/>
      <c r="CAO48" s="62"/>
      <c r="CAP48" s="62"/>
      <c r="CAQ48" s="18"/>
      <c r="CAR48" s="16"/>
      <c r="CAS48" s="60"/>
      <c r="CBB48" s="62"/>
      <c r="CBC48" s="62"/>
      <c r="CBD48" s="62"/>
      <c r="CBE48" s="18"/>
      <c r="CBF48" s="16"/>
      <c r="CBG48" s="60"/>
      <c r="CBP48" s="62"/>
      <c r="CBQ48" s="62"/>
      <c r="CBR48" s="62"/>
      <c r="CBS48" s="18"/>
      <c r="CBT48" s="16"/>
      <c r="CBU48" s="60"/>
      <c r="CCD48" s="62"/>
      <c r="CCE48" s="62"/>
      <c r="CCF48" s="62"/>
      <c r="CCG48" s="18"/>
      <c r="CCH48" s="16"/>
      <c r="CCI48" s="60"/>
      <c r="CCR48" s="62"/>
      <c r="CCS48" s="62"/>
      <c r="CCT48" s="62"/>
      <c r="CCU48" s="18"/>
      <c r="CCV48" s="16"/>
      <c r="CCW48" s="60"/>
      <c r="CDF48" s="62"/>
      <c r="CDG48" s="62"/>
      <c r="CDH48" s="62"/>
      <c r="CDI48" s="18"/>
      <c r="CDJ48" s="16"/>
      <c r="CDK48" s="60"/>
      <c r="CDT48" s="62"/>
      <c r="CDU48" s="62"/>
      <c r="CDV48" s="62"/>
      <c r="CDW48" s="18"/>
      <c r="CDX48" s="16"/>
      <c r="CDY48" s="60"/>
      <c r="CEH48" s="62"/>
      <c r="CEI48" s="62"/>
      <c r="CEJ48" s="62"/>
      <c r="CEK48" s="18"/>
      <c r="CEL48" s="16"/>
      <c r="CEM48" s="60"/>
      <c r="CEV48" s="62"/>
      <c r="CEW48" s="62"/>
      <c r="CEX48" s="62"/>
      <c r="CEY48" s="18"/>
      <c r="CEZ48" s="16"/>
      <c r="CFA48" s="60"/>
      <c r="CFJ48" s="62"/>
      <c r="CFK48" s="62"/>
      <c r="CFL48" s="62"/>
      <c r="CFM48" s="18"/>
      <c r="CFN48" s="16"/>
      <c r="CFO48" s="60"/>
      <c r="CFX48" s="62"/>
      <c r="CFY48" s="62"/>
      <c r="CFZ48" s="62"/>
      <c r="CGA48" s="18"/>
      <c r="CGB48" s="16"/>
      <c r="CGC48" s="60"/>
      <c r="CGL48" s="62"/>
      <c r="CGM48" s="62"/>
      <c r="CGN48" s="62"/>
      <c r="CGO48" s="18"/>
      <c r="CGP48" s="16"/>
      <c r="CGQ48" s="60"/>
      <c r="CGZ48" s="62"/>
      <c r="CHA48" s="62"/>
      <c r="CHB48" s="62"/>
      <c r="CHC48" s="18"/>
      <c r="CHD48" s="16"/>
      <c r="CHE48" s="60"/>
      <c r="CHN48" s="62"/>
      <c r="CHO48" s="62"/>
      <c r="CHP48" s="62"/>
      <c r="CHQ48" s="18"/>
      <c r="CHR48" s="16"/>
      <c r="CHS48" s="60"/>
      <c r="CIB48" s="62"/>
      <c r="CIC48" s="62"/>
      <c r="CID48" s="62"/>
      <c r="CIE48" s="18"/>
      <c r="CIF48" s="16"/>
      <c r="CIG48" s="60"/>
      <c r="CIP48" s="62"/>
      <c r="CIQ48" s="62"/>
      <c r="CIR48" s="62"/>
      <c r="CIS48" s="18"/>
      <c r="CIT48" s="16"/>
      <c r="CIU48" s="60"/>
      <c r="CJD48" s="62"/>
      <c r="CJE48" s="62"/>
      <c r="CJF48" s="62"/>
      <c r="CJG48" s="18"/>
      <c r="CJH48" s="16"/>
      <c r="CJI48" s="60"/>
      <c r="CJR48" s="62"/>
      <c r="CJS48" s="62"/>
      <c r="CJT48" s="62"/>
      <c r="CJU48" s="18"/>
      <c r="CJV48" s="16"/>
      <c r="CJW48" s="60"/>
      <c r="CKF48" s="62"/>
      <c r="CKG48" s="62"/>
      <c r="CKH48" s="62"/>
      <c r="CKI48" s="18"/>
      <c r="CKJ48" s="16"/>
      <c r="CKK48" s="60"/>
      <c r="CKT48" s="62"/>
      <c r="CKU48" s="62"/>
      <c r="CKV48" s="62"/>
      <c r="CKW48" s="18"/>
      <c r="CKX48" s="16"/>
      <c r="CKY48" s="60"/>
      <c r="CLH48" s="62"/>
      <c r="CLI48" s="62"/>
      <c r="CLJ48" s="62"/>
      <c r="CLK48" s="18"/>
      <c r="CLL48" s="16"/>
      <c r="CLM48" s="60"/>
      <c r="CLV48" s="62"/>
      <c r="CLW48" s="62"/>
      <c r="CLX48" s="62"/>
      <c r="CLY48" s="18"/>
      <c r="CLZ48" s="16"/>
      <c r="CMA48" s="60"/>
      <c r="CMJ48" s="62"/>
      <c r="CMK48" s="62"/>
      <c r="CML48" s="62"/>
      <c r="CMM48" s="18"/>
      <c r="CMN48" s="16"/>
      <c r="CMO48" s="60"/>
      <c r="CMX48" s="62"/>
      <c r="CMY48" s="62"/>
      <c r="CMZ48" s="62"/>
      <c r="CNA48" s="18"/>
      <c r="CNB48" s="16"/>
      <c r="CNC48" s="60"/>
      <c r="CNL48" s="62"/>
      <c r="CNM48" s="62"/>
      <c r="CNN48" s="62"/>
      <c r="CNO48" s="18"/>
      <c r="CNP48" s="16"/>
      <c r="CNQ48" s="60"/>
      <c r="CNZ48" s="62"/>
      <c r="COA48" s="62"/>
      <c r="COB48" s="62"/>
      <c r="COC48" s="18"/>
      <c r="COD48" s="16"/>
      <c r="COE48" s="60"/>
      <c r="CON48" s="62"/>
      <c r="COO48" s="62"/>
      <c r="COP48" s="62"/>
      <c r="COQ48" s="18"/>
      <c r="COR48" s="16"/>
      <c r="COS48" s="60"/>
      <c r="CPB48" s="62"/>
      <c r="CPC48" s="62"/>
      <c r="CPD48" s="62"/>
      <c r="CPE48" s="18"/>
      <c r="CPF48" s="16"/>
      <c r="CPG48" s="60"/>
      <c r="CPP48" s="62"/>
      <c r="CPQ48" s="62"/>
      <c r="CPR48" s="62"/>
      <c r="CPS48" s="18"/>
      <c r="CPT48" s="16"/>
      <c r="CPU48" s="60"/>
      <c r="CQD48" s="62"/>
      <c r="CQE48" s="62"/>
      <c r="CQF48" s="62"/>
      <c r="CQG48" s="18"/>
      <c r="CQH48" s="16"/>
      <c r="CQI48" s="60"/>
      <c r="CQR48" s="62"/>
      <c r="CQS48" s="62"/>
      <c r="CQT48" s="62"/>
      <c r="CQU48" s="18"/>
      <c r="CQV48" s="16"/>
      <c r="CQW48" s="60"/>
      <c r="CRF48" s="62"/>
      <c r="CRG48" s="62"/>
      <c r="CRH48" s="62"/>
      <c r="CRI48" s="18"/>
      <c r="CRJ48" s="16"/>
      <c r="CRK48" s="60"/>
      <c r="CRT48" s="62"/>
      <c r="CRU48" s="62"/>
      <c r="CRV48" s="62"/>
      <c r="CRW48" s="18"/>
      <c r="CRX48" s="16"/>
      <c r="CRY48" s="60"/>
      <c r="CSH48" s="62"/>
      <c r="CSI48" s="62"/>
      <c r="CSJ48" s="62"/>
      <c r="CSK48" s="18"/>
      <c r="CSL48" s="16"/>
      <c r="CSM48" s="60"/>
      <c r="CSV48" s="62"/>
      <c r="CSW48" s="62"/>
      <c r="CSX48" s="62"/>
      <c r="CSY48" s="18"/>
      <c r="CSZ48" s="16"/>
      <c r="CTA48" s="60"/>
      <c r="CTJ48" s="62"/>
      <c r="CTK48" s="62"/>
      <c r="CTL48" s="62"/>
      <c r="CTM48" s="18"/>
      <c r="CTN48" s="16"/>
      <c r="CTO48" s="60"/>
      <c r="CTX48" s="62"/>
      <c r="CTY48" s="62"/>
      <c r="CTZ48" s="62"/>
      <c r="CUA48" s="18"/>
      <c r="CUB48" s="16"/>
      <c r="CUC48" s="60"/>
      <c r="CUL48" s="62"/>
      <c r="CUM48" s="62"/>
      <c r="CUN48" s="62"/>
      <c r="CUO48" s="18"/>
      <c r="CUP48" s="16"/>
      <c r="CUQ48" s="60"/>
      <c r="CUZ48" s="62"/>
      <c r="CVA48" s="62"/>
      <c r="CVB48" s="62"/>
      <c r="CVC48" s="18"/>
      <c r="CVD48" s="16"/>
      <c r="CVE48" s="60"/>
      <c r="CVN48" s="62"/>
      <c r="CVO48" s="62"/>
      <c r="CVP48" s="62"/>
      <c r="CVQ48" s="18"/>
      <c r="CVR48" s="16"/>
      <c r="CVS48" s="60"/>
      <c r="CWB48" s="62"/>
      <c r="CWC48" s="62"/>
      <c r="CWD48" s="62"/>
      <c r="CWE48" s="18"/>
      <c r="CWF48" s="16"/>
      <c r="CWG48" s="60"/>
      <c r="CWP48" s="62"/>
      <c r="CWQ48" s="62"/>
      <c r="CWR48" s="62"/>
      <c r="CWS48" s="18"/>
      <c r="CWT48" s="16"/>
      <c r="CWU48" s="60"/>
      <c r="CXD48" s="62"/>
      <c r="CXE48" s="62"/>
      <c r="CXF48" s="62"/>
      <c r="CXG48" s="18"/>
      <c r="CXH48" s="16"/>
      <c r="CXI48" s="60"/>
      <c r="CXR48" s="62"/>
      <c r="CXS48" s="62"/>
      <c r="CXT48" s="62"/>
      <c r="CXU48" s="18"/>
      <c r="CXV48" s="16"/>
      <c r="CXW48" s="60"/>
      <c r="CYF48" s="62"/>
      <c r="CYG48" s="62"/>
      <c r="CYH48" s="62"/>
      <c r="CYI48" s="18"/>
      <c r="CYJ48" s="16"/>
      <c r="CYK48" s="60"/>
      <c r="CYT48" s="62"/>
      <c r="CYU48" s="62"/>
      <c r="CYV48" s="62"/>
      <c r="CYW48" s="18"/>
      <c r="CYX48" s="16"/>
      <c r="CYY48" s="60"/>
      <c r="CZH48" s="62"/>
      <c r="CZI48" s="62"/>
      <c r="CZJ48" s="62"/>
      <c r="CZK48" s="18"/>
      <c r="CZL48" s="16"/>
      <c r="CZM48" s="60"/>
      <c r="CZV48" s="62"/>
      <c r="CZW48" s="62"/>
      <c r="CZX48" s="62"/>
      <c r="CZY48" s="18"/>
      <c r="CZZ48" s="16"/>
      <c r="DAA48" s="60"/>
      <c r="DAJ48" s="62"/>
      <c r="DAK48" s="62"/>
      <c r="DAL48" s="62"/>
      <c r="DAM48" s="18"/>
      <c r="DAN48" s="16"/>
      <c r="DAO48" s="60"/>
      <c r="DAX48" s="62"/>
      <c r="DAY48" s="62"/>
      <c r="DAZ48" s="62"/>
      <c r="DBA48" s="18"/>
      <c r="DBB48" s="16"/>
      <c r="DBC48" s="60"/>
      <c r="DBL48" s="62"/>
      <c r="DBM48" s="62"/>
      <c r="DBN48" s="62"/>
      <c r="DBO48" s="18"/>
      <c r="DBP48" s="16"/>
      <c r="DBQ48" s="60"/>
      <c r="DBZ48" s="62"/>
      <c r="DCA48" s="62"/>
      <c r="DCB48" s="62"/>
      <c r="DCC48" s="18"/>
      <c r="DCD48" s="16"/>
      <c r="DCE48" s="60"/>
      <c r="DCN48" s="62"/>
      <c r="DCO48" s="62"/>
      <c r="DCP48" s="62"/>
      <c r="DCQ48" s="18"/>
      <c r="DCR48" s="16"/>
      <c r="DCS48" s="60"/>
      <c r="DDB48" s="62"/>
      <c r="DDC48" s="62"/>
      <c r="DDD48" s="62"/>
      <c r="DDE48" s="18"/>
      <c r="DDF48" s="16"/>
      <c r="DDG48" s="60"/>
      <c r="DDP48" s="62"/>
      <c r="DDQ48" s="62"/>
      <c r="DDR48" s="62"/>
      <c r="DDS48" s="18"/>
      <c r="DDT48" s="16"/>
      <c r="DDU48" s="60"/>
      <c r="DED48" s="62"/>
      <c r="DEE48" s="62"/>
      <c r="DEF48" s="62"/>
      <c r="DEG48" s="18"/>
      <c r="DEH48" s="16"/>
      <c r="DEI48" s="60"/>
      <c r="DER48" s="62"/>
      <c r="DES48" s="62"/>
      <c r="DET48" s="62"/>
      <c r="DEU48" s="18"/>
      <c r="DEV48" s="16"/>
      <c r="DEW48" s="60"/>
      <c r="DFF48" s="62"/>
      <c r="DFG48" s="62"/>
      <c r="DFH48" s="62"/>
      <c r="DFI48" s="18"/>
      <c r="DFJ48" s="16"/>
      <c r="DFK48" s="60"/>
      <c r="DFT48" s="62"/>
      <c r="DFU48" s="62"/>
      <c r="DFV48" s="62"/>
      <c r="DFW48" s="18"/>
      <c r="DFX48" s="16"/>
      <c r="DFY48" s="60"/>
      <c r="DGH48" s="62"/>
      <c r="DGI48" s="62"/>
      <c r="DGJ48" s="62"/>
      <c r="DGK48" s="18"/>
      <c r="DGL48" s="16"/>
      <c r="DGM48" s="60"/>
      <c r="DGV48" s="62"/>
      <c r="DGW48" s="62"/>
      <c r="DGX48" s="62"/>
      <c r="DGY48" s="18"/>
      <c r="DGZ48" s="16"/>
      <c r="DHA48" s="60"/>
      <c r="DHJ48" s="62"/>
      <c r="DHK48" s="62"/>
      <c r="DHL48" s="62"/>
      <c r="DHM48" s="18"/>
      <c r="DHN48" s="16"/>
      <c r="DHO48" s="60"/>
      <c r="DHX48" s="62"/>
      <c r="DHY48" s="62"/>
      <c r="DHZ48" s="62"/>
      <c r="DIA48" s="18"/>
      <c r="DIB48" s="16"/>
      <c r="DIC48" s="60"/>
      <c r="DIL48" s="62"/>
      <c r="DIM48" s="62"/>
      <c r="DIN48" s="62"/>
      <c r="DIO48" s="18"/>
      <c r="DIP48" s="16"/>
      <c r="DIQ48" s="60"/>
      <c r="DIZ48" s="62"/>
      <c r="DJA48" s="62"/>
      <c r="DJB48" s="62"/>
      <c r="DJC48" s="18"/>
      <c r="DJD48" s="16"/>
      <c r="DJE48" s="60"/>
      <c r="DJN48" s="62"/>
      <c r="DJO48" s="62"/>
      <c r="DJP48" s="62"/>
      <c r="DJQ48" s="18"/>
      <c r="DJR48" s="16"/>
      <c r="DJS48" s="60"/>
      <c r="DKB48" s="62"/>
      <c r="DKC48" s="62"/>
      <c r="DKD48" s="62"/>
      <c r="DKE48" s="18"/>
      <c r="DKF48" s="16"/>
      <c r="DKG48" s="60"/>
      <c r="DKP48" s="62"/>
      <c r="DKQ48" s="62"/>
      <c r="DKR48" s="62"/>
      <c r="DKS48" s="18"/>
      <c r="DKT48" s="16"/>
      <c r="DKU48" s="60"/>
      <c r="DLD48" s="62"/>
      <c r="DLE48" s="62"/>
      <c r="DLF48" s="62"/>
      <c r="DLG48" s="18"/>
      <c r="DLH48" s="16"/>
      <c r="DLI48" s="60"/>
      <c r="DLR48" s="62"/>
      <c r="DLS48" s="62"/>
      <c r="DLT48" s="62"/>
      <c r="DLU48" s="18"/>
      <c r="DLV48" s="16"/>
      <c r="DLW48" s="60"/>
      <c r="DMF48" s="62"/>
      <c r="DMG48" s="62"/>
      <c r="DMH48" s="62"/>
      <c r="DMI48" s="18"/>
      <c r="DMJ48" s="16"/>
      <c r="DMK48" s="60"/>
      <c r="DMT48" s="62"/>
      <c r="DMU48" s="62"/>
      <c r="DMV48" s="62"/>
      <c r="DMW48" s="18"/>
      <c r="DMX48" s="16"/>
      <c r="DMY48" s="60"/>
      <c r="DNH48" s="62"/>
      <c r="DNI48" s="62"/>
      <c r="DNJ48" s="62"/>
      <c r="DNK48" s="18"/>
      <c r="DNL48" s="16"/>
      <c r="DNM48" s="60"/>
      <c r="DNV48" s="62"/>
      <c r="DNW48" s="62"/>
      <c r="DNX48" s="62"/>
      <c r="DNY48" s="18"/>
      <c r="DNZ48" s="16"/>
      <c r="DOA48" s="60"/>
      <c r="DOJ48" s="62"/>
      <c r="DOK48" s="62"/>
      <c r="DOL48" s="62"/>
      <c r="DOM48" s="18"/>
      <c r="DON48" s="16"/>
      <c r="DOO48" s="60"/>
      <c r="DOX48" s="62"/>
      <c r="DOY48" s="62"/>
      <c r="DOZ48" s="62"/>
      <c r="DPA48" s="18"/>
      <c r="DPB48" s="16"/>
      <c r="DPC48" s="60"/>
      <c r="DPL48" s="62"/>
      <c r="DPM48" s="62"/>
      <c r="DPN48" s="62"/>
      <c r="DPO48" s="18"/>
      <c r="DPP48" s="16"/>
      <c r="DPQ48" s="60"/>
      <c r="DPZ48" s="62"/>
      <c r="DQA48" s="62"/>
      <c r="DQB48" s="62"/>
      <c r="DQC48" s="18"/>
      <c r="DQD48" s="16"/>
      <c r="DQE48" s="60"/>
      <c r="DQN48" s="62"/>
      <c r="DQO48" s="62"/>
      <c r="DQP48" s="62"/>
      <c r="DQQ48" s="18"/>
      <c r="DQR48" s="16"/>
      <c r="DQS48" s="60"/>
      <c r="DRB48" s="62"/>
      <c r="DRC48" s="62"/>
      <c r="DRD48" s="62"/>
      <c r="DRE48" s="18"/>
      <c r="DRF48" s="16"/>
      <c r="DRG48" s="60"/>
      <c r="DRP48" s="62"/>
      <c r="DRQ48" s="62"/>
      <c r="DRR48" s="62"/>
      <c r="DRS48" s="18"/>
      <c r="DRT48" s="16"/>
      <c r="DRU48" s="60"/>
      <c r="DSD48" s="62"/>
      <c r="DSE48" s="62"/>
      <c r="DSF48" s="62"/>
      <c r="DSG48" s="18"/>
      <c r="DSH48" s="16"/>
      <c r="DSI48" s="60"/>
      <c r="DSR48" s="62"/>
      <c r="DSS48" s="62"/>
      <c r="DST48" s="62"/>
      <c r="DSU48" s="18"/>
      <c r="DSV48" s="16"/>
      <c r="DSW48" s="60"/>
      <c r="DTF48" s="62"/>
      <c r="DTG48" s="62"/>
      <c r="DTH48" s="62"/>
      <c r="DTI48" s="18"/>
      <c r="DTJ48" s="16"/>
      <c r="DTK48" s="60"/>
      <c r="DTT48" s="62"/>
      <c r="DTU48" s="62"/>
      <c r="DTV48" s="62"/>
      <c r="DTW48" s="18"/>
      <c r="DTX48" s="16"/>
      <c r="DTY48" s="60"/>
      <c r="DUH48" s="62"/>
      <c r="DUI48" s="62"/>
      <c r="DUJ48" s="62"/>
      <c r="DUK48" s="18"/>
      <c r="DUL48" s="16"/>
      <c r="DUM48" s="60"/>
      <c r="DUV48" s="62"/>
      <c r="DUW48" s="62"/>
      <c r="DUX48" s="62"/>
      <c r="DUY48" s="18"/>
      <c r="DUZ48" s="16"/>
      <c r="DVA48" s="60"/>
      <c r="DVJ48" s="62"/>
      <c r="DVK48" s="62"/>
      <c r="DVL48" s="62"/>
      <c r="DVM48" s="18"/>
      <c r="DVN48" s="16"/>
      <c r="DVO48" s="60"/>
      <c r="DVX48" s="62"/>
      <c r="DVY48" s="62"/>
      <c r="DVZ48" s="62"/>
      <c r="DWA48" s="18"/>
      <c r="DWB48" s="16"/>
      <c r="DWC48" s="60"/>
      <c r="DWL48" s="62"/>
      <c r="DWM48" s="62"/>
      <c r="DWN48" s="62"/>
      <c r="DWO48" s="18"/>
      <c r="DWP48" s="16"/>
      <c r="DWQ48" s="60"/>
      <c r="DWZ48" s="62"/>
      <c r="DXA48" s="62"/>
      <c r="DXB48" s="62"/>
      <c r="DXC48" s="18"/>
      <c r="DXD48" s="16"/>
      <c r="DXE48" s="60"/>
      <c r="DXN48" s="62"/>
      <c r="DXO48" s="62"/>
      <c r="DXP48" s="62"/>
      <c r="DXQ48" s="18"/>
      <c r="DXR48" s="16"/>
      <c r="DXS48" s="60"/>
      <c r="DYB48" s="62"/>
      <c r="DYC48" s="62"/>
      <c r="DYD48" s="62"/>
      <c r="DYE48" s="18"/>
      <c r="DYF48" s="16"/>
      <c r="DYG48" s="60"/>
      <c r="DYP48" s="62"/>
      <c r="DYQ48" s="62"/>
      <c r="DYR48" s="62"/>
      <c r="DYS48" s="18"/>
      <c r="DYT48" s="16"/>
      <c r="DYU48" s="60"/>
      <c r="DZD48" s="62"/>
      <c r="DZE48" s="62"/>
      <c r="DZF48" s="62"/>
      <c r="DZG48" s="18"/>
      <c r="DZH48" s="16"/>
      <c r="DZI48" s="60"/>
      <c r="DZR48" s="62"/>
      <c r="DZS48" s="62"/>
      <c r="DZT48" s="62"/>
      <c r="DZU48" s="18"/>
      <c r="DZV48" s="16"/>
      <c r="DZW48" s="60"/>
      <c r="EAF48" s="62"/>
      <c r="EAG48" s="62"/>
      <c r="EAH48" s="62"/>
      <c r="EAI48" s="18"/>
      <c r="EAJ48" s="16"/>
      <c r="EAK48" s="60"/>
      <c r="EAT48" s="62"/>
      <c r="EAU48" s="62"/>
      <c r="EAV48" s="62"/>
      <c r="EAW48" s="18"/>
      <c r="EAX48" s="16"/>
      <c r="EAY48" s="60"/>
      <c r="EBH48" s="62"/>
      <c r="EBI48" s="62"/>
      <c r="EBJ48" s="62"/>
      <c r="EBK48" s="18"/>
      <c r="EBL48" s="16"/>
      <c r="EBM48" s="60"/>
      <c r="EBV48" s="62"/>
      <c r="EBW48" s="62"/>
      <c r="EBX48" s="62"/>
      <c r="EBY48" s="18"/>
      <c r="EBZ48" s="16"/>
      <c r="ECA48" s="60"/>
      <c r="ECJ48" s="62"/>
      <c r="ECK48" s="62"/>
      <c r="ECL48" s="62"/>
      <c r="ECM48" s="18"/>
      <c r="ECN48" s="16"/>
      <c r="ECO48" s="60"/>
      <c r="ECX48" s="62"/>
      <c r="ECY48" s="62"/>
      <c r="ECZ48" s="62"/>
      <c r="EDA48" s="18"/>
      <c r="EDB48" s="16"/>
      <c r="EDC48" s="60"/>
      <c r="EDL48" s="62"/>
      <c r="EDM48" s="62"/>
      <c r="EDN48" s="62"/>
      <c r="EDO48" s="18"/>
      <c r="EDP48" s="16"/>
      <c r="EDQ48" s="60"/>
      <c r="EDZ48" s="62"/>
      <c r="EEA48" s="62"/>
      <c r="EEB48" s="62"/>
      <c r="EEC48" s="18"/>
      <c r="EED48" s="16"/>
      <c r="EEE48" s="60"/>
      <c r="EEN48" s="62"/>
      <c r="EEO48" s="62"/>
      <c r="EEP48" s="62"/>
      <c r="EEQ48" s="18"/>
      <c r="EER48" s="16"/>
      <c r="EES48" s="60"/>
      <c r="EFB48" s="62"/>
      <c r="EFC48" s="62"/>
      <c r="EFD48" s="62"/>
      <c r="EFE48" s="18"/>
      <c r="EFF48" s="16"/>
      <c r="EFG48" s="60"/>
      <c r="EFP48" s="62"/>
      <c r="EFQ48" s="62"/>
      <c r="EFR48" s="62"/>
      <c r="EFS48" s="18"/>
      <c r="EFT48" s="16"/>
      <c r="EFU48" s="60"/>
      <c r="EGD48" s="62"/>
      <c r="EGE48" s="62"/>
      <c r="EGF48" s="62"/>
      <c r="EGG48" s="18"/>
      <c r="EGH48" s="16"/>
      <c r="EGI48" s="60"/>
      <c r="EGR48" s="62"/>
      <c r="EGS48" s="62"/>
      <c r="EGT48" s="62"/>
      <c r="EGU48" s="18"/>
      <c r="EGV48" s="16"/>
      <c r="EGW48" s="60"/>
      <c r="EHF48" s="62"/>
      <c r="EHG48" s="62"/>
      <c r="EHH48" s="62"/>
      <c r="EHI48" s="18"/>
      <c r="EHJ48" s="16"/>
      <c r="EHK48" s="60"/>
      <c r="EHT48" s="62"/>
      <c r="EHU48" s="62"/>
      <c r="EHV48" s="62"/>
      <c r="EHW48" s="18"/>
      <c r="EHX48" s="16"/>
      <c r="EHY48" s="60"/>
      <c r="EIH48" s="62"/>
      <c r="EII48" s="62"/>
      <c r="EIJ48" s="62"/>
      <c r="EIK48" s="18"/>
      <c r="EIL48" s="16"/>
      <c r="EIM48" s="60"/>
      <c r="EIV48" s="62"/>
      <c r="EIW48" s="62"/>
      <c r="EIX48" s="62"/>
      <c r="EIY48" s="18"/>
      <c r="EIZ48" s="16"/>
      <c r="EJA48" s="60"/>
      <c r="EJJ48" s="62"/>
      <c r="EJK48" s="62"/>
      <c r="EJL48" s="62"/>
      <c r="EJM48" s="18"/>
      <c r="EJN48" s="16"/>
      <c r="EJO48" s="60"/>
      <c r="EJX48" s="62"/>
      <c r="EJY48" s="62"/>
      <c r="EJZ48" s="62"/>
      <c r="EKA48" s="18"/>
      <c r="EKB48" s="16"/>
      <c r="EKC48" s="60"/>
      <c r="EKL48" s="62"/>
      <c r="EKM48" s="62"/>
      <c r="EKN48" s="62"/>
      <c r="EKO48" s="18"/>
      <c r="EKP48" s="16"/>
      <c r="EKQ48" s="60"/>
      <c r="EKZ48" s="62"/>
      <c r="ELA48" s="62"/>
      <c r="ELB48" s="62"/>
      <c r="ELC48" s="18"/>
      <c r="ELD48" s="16"/>
      <c r="ELE48" s="60"/>
      <c r="ELN48" s="62"/>
      <c r="ELO48" s="62"/>
      <c r="ELP48" s="62"/>
      <c r="ELQ48" s="18"/>
      <c r="ELR48" s="16"/>
      <c r="ELS48" s="60"/>
      <c r="EMB48" s="62"/>
      <c r="EMC48" s="62"/>
      <c r="EMD48" s="62"/>
      <c r="EME48" s="18"/>
      <c r="EMF48" s="16"/>
      <c r="EMG48" s="60"/>
      <c r="EMP48" s="62"/>
      <c r="EMQ48" s="62"/>
      <c r="EMR48" s="62"/>
      <c r="EMS48" s="18"/>
      <c r="EMT48" s="16"/>
      <c r="EMU48" s="60"/>
      <c r="END48" s="62"/>
      <c r="ENE48" s="62"/>
      <c r="ENF48" s="62"/>
      <c r="ENG48" s="18"/>
      <c r="ENH48" s="16"/>
      <c r="ENI48" s="60"/>
      <c r="ENR48" s="62"/>
      <c r="ENS48" s="62"/>
      <c r="ENT48" s="62"/>
      <c r="ENU48" s="18"/>
      <c r="ENV48" s="16"/>
      <c r="ENW48" s="60"/>
      <c r="EOF48" s="62"/>
      <c r="EOG48" s="62"/>
      <c r="EOH48" s="62"/>
      <c r="EOI48" s="18"/>
      <c r="EOJ48" s="16"/>
      <c r="EOK48" s="60"/>
      <c r="EOT48" s="62"/>
      <c r="EOU48" s="62"/>
      <c r="EOV48" s="62"/>
      <c r="EOW48" s="18"/>
      <c r="EOX48" s="16"/>
      <c r="EOY48" s="60"/>
      <c r="EPH48" s="62"/>
      <c r="EPI48" s="62"/>
      <c r="EPJ48" s="62"/>
      <c r="EPK48" s="18"/>
      <c r="EPL48" s="16"/>
      <c r="EPM48" s="60"/>
      <c r="EPV48" s="62"/>
      <c r="EPW48" s="62"/>
      <c r="EPX48" s="62"/>
      <c r="EPY48" s="18"/>
      <c r="EPZ48" s="16"/>
      <c r="EQA48" s="60"/>
      <c r="EQJ48" s="62"/>
      <c r="EQK48" s="62"/>
      <c r="EQL48" s="62"/>
      <c r="EQM48" s="18"/>
      <c r="EQN48" s="16"/>
      <c r="EQO48" s="60"/>
      <c r="EQX48" s="62"/>
      <c r="EQY48" s="62"/>
      <c r="EQZ48" s="62"/>
      <c r="ERA48" s="18"/>
      <c r="ERB48" s="16"/>
      <c r="ERC48" s="60"/>
      <c r="ERL48" s="62"/>
      <c r="ERM48" s="62"/>
      <c r="ERN48" s="62"/>
      <c r="ERO48" s="18"/>
      <c r="ERP48" s="16"/>
      <c r="ERQ48" s="60"/>
      <c r="ERZ48" s="62"/>
      <c r="ESA48" s="62"/>
      <c r="ESB48" s="62"/>
      <c r="ESC48" s="18"/>
      <c r="ESD48" s="16"/>
      <c r="ESE48" s="60"/>
      <c r="ESN48" s="62"/>
      <c r="ESO48" s="62"/>
      <c r="ESP48" s="62"/>
      <c r="ESQ48" s="18"/>
      <c r="ESR48" s="16"/>
      <c r="ESS48" s="60"/>
      <c r="ETB48" s="62"/>
      <c r="ETC48" s="62"/>
      <c r="ETD48" s="62"/>
      <c r="ETE48" s="18"/>
      <c r="ETF48" s="16"/>
      <c r="ETG48" s="60"/>
      <c r="ETP48" s="62"/>
      <c r="ETQ48" s="62"/>
      <c r="ETR48" s="62"/>
      <c r="ETS48" s="18"/>
      <c r="ETT48" s="16"/>
      <c r="ETU48" s="60"/>
      <c r="EUD48" s="62"/>
      <c r="EUE48" s="62"/>
      <c r="EUF48" s="62"/>
      <c r="EUG48" s="18"/>
      <c r="EUH48" s="16"/>
      <c r="EUI48" s="60"/>
      <c r="EUR48" s="62"/>
      <c r="EUS48" s="62"/>
      <c r="EUT48" s="62"/>
      <c r="EUU48" s="18"/>
      <c r="EUV48" s="16"/>
      <c r="EUW48" s="60"/>
      <c r="EVF48" s="62"/>
      <c r="EVG48" s="62"/>
      <c r="EVH48" s="62"/>
      <c r="EVI48" s="18"/>
      <c r="EVJ48" s="16"/>
      <c r="EVK48" s="60"/>
      <c r="EVT48" s="62"/>
      <c r="EVU48" s="62"/>
      <c r="EVV48" s="62"/>
      <c r="EVW48" s="18"/>
      <c r="EVX48" s="16"/>
      <c r="EVY48" s="60"/>
      <c r="EWH48" s="62"/>
      <c r="EWI48" s="62"/>
      <c r="EWJ48" s="62"/>
      <c r="EWK48" s="18"/>
      <c r="EWL48" s="16"/>
      <c r="EWM48" s="60"/>
      <c r="EWV48" s="62"/>
      <c r="EWW48" s="62"/>
      <c r="EWX48" s="62"/>
      <c r="EWY48" s="18"/>
      <c r="EWZ48" s="16"/>
      <c r="EXA48" s="60"/>
      <c r="EXJ48" s="62"/>
      <c r="EXK48" s="62"/>
      <c r="EXL48" s="62"/>
      <c r="EXM48" s="18"/>
      <c r="EXN48" s="16"/>
      <c r="EXO48" s="60"/>
      <c r="EXX48" s="62"/>
      <c r="EXY48" s="62"/>
      <c r="EXZ48" s="62"/>
      <c r="EYA48" s="18"/>
      <c r="EYB48" s="16"/>
      <c r="EYC48" s="60"/>
      <c r="EYL48" s="62"/>
      <c r="EYM48" s="62"/>
      <c r="EYN48" s="62"/>
      <c r="EYO48" s="18"/>
      <c r="EYP48" s="16"/>
      <c r="EYQ48" s="60"/>
      <c r="EYZ48" s="62"/>
      <c r="EZA48" s="62"/>
      <c r="EZB48" s="62"/>
      <c r="EZC48" s="18"/>
      <c r="EZD48" s="16"/>
      <c r="EZE48" s="60"/>
      <c r="EZN48" s="62"/>
      <c r="EZO48" s="62"/>
      <c r="EZP48" s="62"/>
      <c r="EZQ48" s="18"/>
      <c r="EZR48" s="16"/>
      <c r="EZS48" s="60"/>
      <c r="FAB48" s="62"/>
      <c r="FAC48" s="62"/>
      <c r="FAD48" s="62"/>
      <c r="FAE48" s="18"/>
      <c r="FAF48" s="16"/>
      <c r="FAG48" s="60"/>
      <c r="FAP48" s="62"/>
      <c r="FAQ48" s="62"/>
      <c r="FAR48" s="62"/>
      <c r="FAS48" s="18"/>
      <c r="FAT48" s="16"/>
      <c r="FAU48" s="60"/>
      <c r="FBD48" s="62"/>
      <c r="FBE48" s="62"/>
      <c r="FBF48" s="62"/>
      <c r="FBG48" s="18"/>
      <c r="FBH48" s="16"/>
      <c r="FBI48" s="60"/>
      <c r="FBR48" s="62"/>
      <c r="FBS48" s="62"/>
      <c r="FBT48" s="62"/>
      <c r="FBU48" s="18"/>
      <c r="FBV48" s="16"/>
      <c r="FBW48" s="60"/>
      <c r="FCF48" s="62"/>
      <c r="FCG48" s="62"/>
      <c r="FCH48" s="62"/>
      <c r="FCI48" s="18"/>
      <c r="FCJ48" s="16"/>
      <c r="FCK48" s="60"/>
      <c r="FCT48" s="62"/>
      <c r="FCU48" s="62"/>
      <c r="FCV48" s="62"/>
      <c r="FCW48" s="18"/>
      <c r="FCX48" s="16"/>
      <c r="FCY48" s="60"/>
      <c r="FDH48" s="62"/>
      <c r="FDI48" s="62"/>
      <c r="FDJ48" s="62"/>
      <c r="FDK48" s="18"/>
      <c r="FDL48" s="16"/>
      <c r="FDM48" s="60"/>
      <c r="FDV48" s="62"/>
      <c r="FDW48" s="62"/>
      <c r="FDX48" s="62"/>
      <c r="FDY48" s="18"/>
      <c r="FDZ48" s="16"/>
      <c r="FEA48" s="60"/>
      <c r="FEJ48" s="62"/>
      <c r="FEK48" s="62"/>
      <c r="FEL48" s="62"/>
      <c r="FEM48" s="18"/>
      <c r="FEN48" s="16"/>
      <c r="FEO48" s="60"/>
      <c r="FEX48" s="62"/>
      <c r="FEY48" s="62"/>
      <c r="FEZ48" s="62"/>
      <c r="FFA48" s="18"/>
      <c r="FFB48" s="16"/>
      <c r="FFC48" s="60"/>
      <c r="FFL48" s="62"/>
      <c r="FFM48" s="62"/>
      <c r="FFN48" s="62"/>
      <c r="FFO48" s="18"/>
      <c r="FFP48" s="16"/>
      <c r="FFQ48" s="60"/>
      <c r="FFZ48" s="62"/>
      <c r="FGA48" s="62"/>
      <c r="FGB48" s="62"/>
      <c r="FGC48" s="18"/>
      <c r="FGD48" s="16"/>
      <c r="FGE48" s="60"/>
      <c r="FGN48" s="62"/>
      <c r="FGO48" s="62"/>
      <c r="FGP48" s="62"/>
      <c r="FGQ48" s="18"/>
      <c r="FGR48" s="16"/>
      <c r="FGS48" s="60"/>
      <c r="FHB48" s="62"/>
      <c r="FHC48" s="62"/>
      <c r="FHD48" s="62"/>
      <c r="FHE48" s="18"/>
      <c r="FHF48" s="16"/>
      <c r="FHG48" s="60"/>
      <c r="FHP48" s="62"/>
      <c r="FHQ48" s="62"/>
      <c r="FHR48" s="62"/>
      <c r="FHS48" s="18"/>
      <c r="FHT48" s="16"/>
      <c r="FHU48" s="60"/>
      <c r="FID48" s="62"/>
      <c r="FIE48" s="62"/>
      <c r="FIF48" s="62"/>
      <c r="FIG48" s="18"/>
      <c r="FIH48" s="16"/>
      <c r="FII48" s="60"/>
      <c r="FIR48" s="62"/>
      <c r="FIS48" s="62"/>
      <c r="FIT48" s="62"/>
      <c r="FIU48" s="18"/>
      <c r="FIV48" s="16"/>
      <c r="FIW48" s="60"/>
      <c r="FJF48" s="62"/>
      <c r="FJG48" s="62"/>
      <c r="FJH48" s="62"/>
      <c r="FJI48" s="18"/>
      <c r="FJJ48" s="16"/>
      <c r="FJK48" s="60"/>
      <c r="FJT48" s="62"/>
      <c r="FJU48" s="62"/>
      <c r="FJV48" s="62"/>
      <c r="FJW48" s="18"/>
      <c r="FJX48" s="16"/>
      <c r="FJY48" s="60"/>
      <c r="FKH48" s="62"/>
      <c r="FKI48" s="62"/>
      <c r="FKJ48" s="62"/>
      <c r="FKK48" s="18"/>
      <c r="FKL48" s="16"/>
      <c r="FKM48" s="60"/>
      <c r="FKV48" s="62"/>
      <c r="FKW48" s="62"/>
      <c r="FKX48" s="62"/>
      <c r="FKY48" s="18"/>
      <c r="FKZ48" s="16"/>
      <c r="FLA48" s="60"/>
      <c r="FLJ48" s="62"/>
      <c r="FLK48" s="62"/>
      <c r="FLL48" s="62"/>
      <c r="FLM48" s="18"/>
      <c r="FLN48" s="16"/>
      <c r="FLO48" s="60"/>
      <c r="FLX48" s="62"/>
      <c r="FLY48" s="62"/>
      <c r="FLZ48" s="62"/>
      <c r="FMA48" s="18"/>
      <c r="FMB48" s="16"/>
      <c r="FMC48" s="60"/>
      <c r="FML48" s="62"/>
      <c r="FMM48" s="62"/>
      <c r="FMN48" s="62"/>
      <c r="FMO48" s="18"/>
      <c r="FMP48" s="16"/>
      <c r="FMQ48" s="60"/>
      <c r="FMZ48" s="62"/>
      <c r="FNA48" s="62"/>
      <c r="FNB48" s="62"/>
      <c r="FNC48" s="18"/>
      <c r="FND48" s="16"/>
      <c r="FNE48" s="60"/>
      <c r="FNN48" s="62"/>
      <c r="FNO48" s="62"/>
      <c r="FNP48" s="62"/>
      <c r="FNQ48" s="18"/>
      <c r="FNR48" s="16"/>
      <c r="FNS48" s="60"/>
      <c r="FOB48" s="62"/>
      <c r="FOC48" s="62"/>
      <c r="FOD48" s="62"/>
      <c r="FOE48" s="18"/>
      <c r="FOF48" s="16"/>
      <c r="FOG48" s="60"/>
      <c r="FOP48" s="62"/>
      <c r="FOQ48" s="62"/>
      <c r="FOR48" s="62"/>
      <c r="FOS48" s="18"/>
      <c r="FOT48" s="16"/>
      <c r="FOU48" s="60"/>
      <c r="FPD48" s="62"/>
      <c r="FPE48" s="62"/>
      <c r="FPF48" s="62"/>
      <c r="FPG48" s="18"/>
      <c r="FPH48" s="16"/>
      <c r="FPI48" s="60"/>
      <c r="FPR48" s="62"/>
      <c r="FPS48" s="62"/>
      <c r="FPT48" s="62"/>
      <c r="FPU48" s="18"/>
      <c r="FPV48" s="16"/>
      <c r="FPW48" s="60"/>
      <c r="FQF48" s="62"/>
      <c r="FQG48" s="62"/>
      <c r="FQH48" s="62"/>
      <c r="FQI48" s="18"/>
      <c r="FQJ48" s="16"/>
      <c r="FQK48" s="60"/>
      <c r="FQT48" s="62"/>
      <c r="FQU48" s="62"/>
      <c r="FQV48" s="62"/>
      <c r="FQW48" s="18"/>
      <c r="FQX48" s="16"/>
      <c r="FQY48" s="60"/>
      <c r="FRH48" s="62"/>
      <c r="FRI48" s="62"/>
      <c r="FRJ48" s="62"/>
      <c r="FRK48" s="18"/>
      <c r="FRL48" s="16"/>
      <c r="FRM48" s="60"/>
      <c r="FRV48" s="62"/>
      <c r="FRW48" s="62"/>
      <c r="FRX48" s="62"/>
      <c r="FRY48" s="18"/>
      <c r="FRZ48" s="16"/>
      <c r="FSA48" s="60"/>
      <c r="FSJ48" s="62"/>
      <c r="FSK48" s="62"/>
      <c r="FSL48" s="62"/>
      <c r="FSM48" s="18"/>
      <c r="FSN48" s="16"/>
      <c r="FSO48" s="60"/>
      <c r="FSX48" s="62"/>
      <c r="FSY48" s="62"/>
      <c r="FSZ48" s="62"/>
      <c r="FTA48" s="18"/>
      <c r="FTB48" s="16"/>
      <c r="FTC48" s="60"/>
      <c r="FTL48" s="62"/>
      <c r="FTM48" s="62"/>
      <c r="FTN48" s="62"/>
      <c r="FTO48" s="18"/>
      <c r="FTP48" s="16"/>
      <c r="FTQ48" s="60"/>
      <c r="FTZ48" s="62"/>
      <c r="FUA48" s="62"/>
      <c r="FUB48" s="62"/>
      <c r="FUC48" s="18"/>
      <c r="FUD48" s="16"/>
      <c r="FUE48" s="60"/>
      <c r="FUN48" s="62"/>
      <c r="FUO48" s="62"/>
      <c r="FUP48" s="62"/>
      <c r="FUQ48" s="18"/>
      <c r="FUR48" s="16"/>
      <c r="FUS48" s="60"/>
      <c r="FVB48" s="62"/>
      <c r="FVC48" s="62"/>
      <c r="FVD48" s="62"/>
      <c r="FVE48" s="18"/>
      <c r="FVF48" s="16"/>
      <c r="FVG48" s="60"/>
      <c r="FVP48" s="62"/>
      <c r="FVQ48" s="62"/>
      <c r="FVR48" s="62"/>
      <c r="FVS48" s="18"/>
      <c r="FVT48" s="16"/>
      <c r="FVU48" s="60"/>
      <c r="FWD48" s="62"/>
      <c r="FWE48" s="62"/>
      <c r="FWF48" s="62"/>
      <c r="FWG48" s="18"/>
      <c r="FWH48" s="16"/>
      <c r="FWI48" s="60"/>
      <c r="FWR48" s="62"/>
      <c r="FWS48" s="62"/>
      <c r="FWT48" s="62"/>
      <c r="FWU48" s="18"/>
      <c r="FWV48" s="16"/>
      <c r="FWW48" s="60"/>
      <c r="FXF48" s="62"/>
      <c r="FXG48" s="62"/>
      <c r="FXH48" s="62"/>
      <c r="FXI48" s="18"/>
      <c r="FXJ48" s="16"/>
      <c r="FXK48" s="60"/>
      <c r="FXT48" s="62"/>
      <c r="FXU48" s="62"/>
      <c r="FXV48" s="62"/>
      <c r="FXW48" s="18"/>
      <c r="FXX48" s="16"/>
      <c r="FXY48" s="60"/>
      <c r="FYH48" s="62"/>
      <c r="FYI48" s="62"/>
      <c r="FYJ48" s="62"/>
      <c r="FYK48" s="18"/>
      <c r="FYL48" s="16"/>
      <c r="FYM48" s="60"/>
      <c r="FYV48" s="62"/>
      <c r="FYW48" s="62"/>
      <c r="FYX48" s="62"/>
      <c r="FYY48" s="18"/>
      <c r="FYZ48" s="16"/>
      <c r="FZA48" s="60"/>
      <c r="FZJ48" s="62"/>
      <c r="FZK48" s="62"/>
      <c r="FZL48" s="62"/>
      <c r="FZM48" s="18"/>
      <c r="FZN48" s="16"/>
      <c r="FZO48" s="60"/>
      <c r="FZX48" s="62"/>
      <c r="FZY48" s="62"/>
      <c r="FZZ48" s="62"/>
      <c r="GAA48" s="18"/>
      <c r="GAB48" s="16"/>
      <c r="GAC48" s="60"/>
      <c r="GAL48" s="62"/>
      <c r="GAM48" s="62"/>
      <c r="GAN48" s="62"/>
      <c r="GAO48" s="18"/>
      <c r="GAP48" s="16"/>
      <c r="GAQ48" s="60"/>
      <c r="GAZ48" s="62"/>
      <c r="GBA48" s="62"/>
      <c r="GBB48" s="62"/>
      <c r="GBC48" s="18"/>
      <c r="GBD48" s="16"/>
      <c r="GBE48" s="60"/>
      <c r="GBN48" s="62"/>
      <c r="GBO48" s="62"/>
      <c r="GBP48" s="62"/>
      <c r="GBQ48" s="18"/>
      <c r="GBR48" s="16"/>
      <c r="GBS48" s="60"/>
      <c r="GCB48" s="62"/>
      <c r="GCC48" s="62"/>
      <c r="GCD48" s="62"/>
      <c r="GCE48" s="18"/>
      <c r="GCF48" s="16"/>
      <c r="GCG48" s="60"/>
      <c r="GCP48" s="62"/>
      <c r="GCQ48" s="62"/>
      <c r="GCR48" s="62"/>
      <c r="GCS48" s="18"/>
      <c r="GCT48" s="16"/>
      <c r="GCU48" s="60"/>
      <c r="GDD48" s="62"/>
      <c r="GDE48" s="62"/>
      <c r="GDF48" s="62"/>
      <c r="GDG48" s="18"/>
      <c r="GDH48" s="16"/>
      <c r="GDI48" s="60"/>
      <c r="GDR48" s="62"/>
      <c r="GDS48" s="62"/>
      <c r="GDT48" s="62"/>
      <c r="GDU48" s="18"/>
      <c r="GDV48" s="16"/>
      <c r="GDW48" s="60"/>
      <c r="GEF48" s="62"/>
      <c r="GEG48" s="62"/>
      <c r="GEH48" s="62"/>
      <c r="GEI48" s="18"/>
      <c r="GEJ48" s="16"/>
      <c r="GEK48" s="60"/>
      <c r="GET48" s="62"/>
      <c r="GEU48" s="62"/>
      <c r="GEV48" s="62"/>
      <c r="GEW48" s="18"/>
      <c r="GEX48" s="16"/>
      <c r="GEY48" s="60"/>
      <c r="GFH48" s="62"/>
      <c r="GFI48" s="62"/>
      <c r="GFJ48" s="62"/>
      <c r="GFK48" s="18"/>
      <c r="GFL48" s="16"/>
      <c r="GFM48" s="60"/>
      <c r="GFV48" s="62"/>
      <c r="GFW48" s="62"/>
      <c r="GFX48" s="62"/>
      <c r="GFY48" s="18"/>
      <c r="GFZ48" s="16"/>
      <c r="GGA48" s="60"/>
      <c r="GGJ48" s="62"/>
      <c r="GGK48" s="62"/>
      <c r="GGL48" s="62"/>
      <c r="GGM48" s="18"/>
      <c r="GGN48" s="16"/>
      <c r="GGO48" s="60"/>
      <c r="GGX48" s="62"/>
      <c r="GGY48" s="62"/>
      <c r="GGZ48" s="62"/>
      <c r="GHA48" s="18"/>
      <c r="GHB48" s="16"/>
      <c r="GHC48" s="60"/>
      <c r="GHL48" s="62"/>
      <c r="GHM48" s="62"/>
      <c r="GHN48" s="62"/>
      <c r="GHO48" s="18"/>
      <c r="GHP48" s="16"/>
      <c r="GHQ48" s="60"/>
      <c r="GHZ48" s="62"/>
      <c r="GIA48" s="62"/>
      <c r="GIB48" s="62"/>
      <c r="GIC48" s="18"/>
      <c r="GID48" s="16"/>
      <c r="GIE48" s="60"/>
      <c r="GIN48" s="62"/>
      <c r="GIO48" s="62"/>
      <c r="GIP48" s="62"/>
      <c r="GIQ48" s="18"/>
      <c r="GIR48" s="16"/>
      <c r="GIS48" s="60"/>
      <c r="GJB48" s="62"/>
      <c r="GJC48" s="62"/>
      <c r="GJD48" s="62"/>
      <c r="GJE48" s="18"/>
      <c r="GJF48" s="16"/>
      <c r="GJG48" s="60"/>
      <c r="GJP48" s="62"/>
      <c r="GJQ48" s="62"/>
      <c r="GJR48" s="62"/>
      <c r="GJS48" s="18"/>
      <c r="GJT48" s="16"/>
      <c r="GJU48" s="60"/>
      <c r="GKD48" s="62"/>
      <c r="GKE48" s="62"/>
      <c r="GKF48" s="62"/>
      <c r="GKG48" s="18"/>
      <c r="GKH48" s="16"/>
      <c r="GKI48" s="60"/>
      <c r="GKR48" s="62"/>
      <c r="GKS48" s="62"/>
      <c r="GKT48" s="62"/>
      <c r="GKU48" s="18"/>
      <c r="GKV48" s="16"/>
      <c r="GKW48" s="60"/>
      <c r="GLF48" s="62"/>
      <c r="GLG48" s="62"/>
      <c r="GLH48" s="62"/>
      <c r="GLI48" s="18"/>
      <c r="GLJ48" s="16"/>
      <c r="GLK48" s="60"/>
      <c r="GLT48" s="62"/>
      <c r="GLU48" s="62"/>
      <c r="GLV48" s="62"/>
      <c r="GLW48" s="18"/>
      <c r="GLX48" s="16"/>
      <c r="GLY48" s="60"/>
      <c r="GMH48" s="62"/>
      <c r="GMI48" s="62"/>
      <c r="GMJ48" s="62"/>
      <c r="GMK48" s="18"/>
      <c r="GML48" s="16"/>
      <c r="GMM48" s="60"/>
      <c r="GMV48" s="62"/>
      <c r="GMW48" s="62"/>
      <c r="GMX48" s="62"/>
      <c r="GMY48" s="18"/>
      <c r="GMZ48" s="16"/>
      <c r="GNA48" s="60"/>
      <c r="GNJ48" s="62"/>
      <c r="GNK48" s="62"/>
      <c r="GNL48" s="62"/>
      <c r="GNM48" s="18"/>
      <c r="GNN48" s="16"/>
      <c r="GNO48" s="60"/>
      <c r="GNX48" s="62"/>
      <c r="GNY48" s="62"/>
      <c r="GNZ48" s="62"/>
      <c r="GOA48" s="18"/>
      <c r="GOB48" s="16"/>
      <c r="GOC48" s="60"/>
      <c r="GOL48" s="62"/>
      <c r="GOM48" s="62"/>
      <c r="GON48" s="62"/>
      <c r="GOO48" s="18"/>
      <c r="GOP48" s="16"/>
      <c r="GOQ48" s="60"/>
      <c r="GOZ48" s="62"/>
      <c r="GPA48" s="62"/>
      <c r="GPB48" s="62"/>
      <c r="GPC48" s="18"/>
      <c r="GPD48" s="16"/>
      <c r="GPE48" s="60"/>
      <c r="GPN48" s="62"/>
      <c r="GPO48" s="62"/>
      <c r="GPP48" s="62"/>
      <c r="GPQ48" s="18"/>
      <c r="GPR48" s="16"/>
      <c r="GPS48" s="60"/>
      <c r="GQB48" s="62"/>
      <c r="GQC48" s="62"/>
      <c r="GQD48" s="62"/>
      <c r="GQE48" s="18"/>
      <c r="GQF48" s="16"/>
      <c r="GQG48" s="60"/>
      <c r="GQP48" s="62"/>
      <c r="GQQ48" s="62"/>
      <c r="GQR48" s="62"/>
      <c r="GQS48" s="18"/>
      <c r="GQT48" s="16"/>
      <c r="GQU48" s="60"/>
      <c r="GRD48" s="62"/>
      <c r="GRE48" s="62"/>
      <c r="GRF48" s="62"/>
      <c r="GRG48" s="18"/>
      <c r="GRH48" s="16"/>
      <c r="GRI48" s="60"/>
      <c r="GRR48" s="62"/>
      <c r="GRS48" s="62"/>
      <c r="GRT48" s="62"/>
      <c r="GRU48" s="18"/>
      <c r="GRV48" s="16"/>
      <c r="GRW48" s="60"/>
      <c r="GSF48" s="62"/>
      <c r="GSG48" s="62"/>
      <c r="GSH48" s="62"/>
      <c r="GSI48" s="18"/>
      <c r="GSJ48" s="16"/>
      <c r="GSK48" s="60"/>
      <c r="GST48" s="62"/>
      <c r="GSU48" s="62"/>
      <c r="GSV48" s="62"/>
      <c r="GSW48" s="18"/>
      <c r="GSX48" s="16"/>
      <c r="GSY48" s="60"/>
      <c r="GTH48" s="62"/>
      <c r="GTI48" s="62"/>
      <c r="GTJ48" s="62"/>
      <c r="GTK48" s="18"/>
      <c r="GTL48" s="16"/>
      <c r="GTM48" s="60"/>
      <c r="GTV48" s="62"/>
      <c r="GTW48" s="62"/>
      <c r="GTX48" s="62"/>
      <c r="GTY48" s="18"/>
      <c r="GTZ48" s="16"/>
      <c r="GUA48" s="60"/>
      <c r="GUJ48" s="62"/>
      <c r="GUK48" s="62"/>
      <c r="GUL48" s="62"/>
      <c r="GUM48" s="18"/>
      <c r="GUN48" s="16"/>
      <c r="GUO48" s="60"/>
      <c r="GUX48" s="62"/>
      <c r="GUY48" s="62"/>
      <c r="GUZ48" s="62"/>
      <c r="GVA48" s="18"/>
      <c r="GVB48" s="16"/>
      <c r="GVC48" s="60"/>
      <c r="GVL48" s="62"/>
      <c r="GVM48" s="62"/>
      <c r="GVN48" s="62"/>
      <c r="GVO48" s="18"/>
      <c r="GVP48" s="16"/>
      <c r="GVQ48" s="60"/>
      <c r="GVZ48" s="62"/>
      <c r="GWA48" s="62"/>
      <c r="GWB48" s="62"/>
      <c r="GWC48" s="18"/>
      <c r="GWD48" s="16"/>
      <c r="GWE48" s="60"/>
      <c r="GWN48" s="62"/>
      <c r="GWO48" s="62"/>
      <c r="GWP48" s="62"/>
      <c r="GWQ48" s="18"/>
      <c r="GWR48" s="16"/>
      <c r="GWS48" s="60"/>
      <c r="GXB48" s="62"/>
      <c r="GXC48" s="62"/>
      <c r="GXD48" s="62"/>
      <c r="GXE48" s="18"/>
      <c r="GXF48" s="16"/>
      <c r="GXG48" s="60"/>
      <c r="GXP48" s="62"/>
      <c r="GXQ48" s="62"/>
      <c r="GXR48" s="62"/>
      <c r="GXS48" s="18"/>
      <c r="GXT48" s="16"/>
      <c r="GXU48" s="60"/>
      <c r="GYD48" s="62"/>
      <c r="GYE48" s="62"/>
      <c r="GYF48" s="62"/>
      <c r="GYG48" s="18"/>
      <c r="GYH48" s="16"/>
      <c r="GYI48" s="60"/>
      <c r="GYR48" s="62"/>
      <c r="GYS48" s="62"/>
      <c r="GYT48" s="62"/>
      <c r="GYU48" s="18"/>
      <c r="GYV48" s="16"/>
      <c r="GYW48" s="60"/>
      <c r="GZF48" s="62"/>
      <c r="GZG48" s="62"/>
      <c r="GZH48" s="62"/>
      <c r="GZI48" s="18"/>
      <c r="GZJ48" s="16"/>
      <c r="GZK48" s="60"/>
      <c r="GZT48" s="62"/>
      <c r="GZU48" s="62"/>
      <c r="GZV48" s="62"/>
      <c r="GZW48" s="18"/>
      <c r="GZX48" s="16"/>
      <c r="GZY48" s="60"/>
      <c r="HAH48" s="62"/>
      <c r="HAI48" s="62"/>
      <c r="HAJ48" s="62"/>
      <c r="HAK48" s="18"/>
      <c r="HAL48" s="16"/>
      <c r="HAM48" s="60"/>
      <c r="HAV48" s="62"/>
      <c r="HAW48" s="62"/>
      <c r="HAX48" s="62"/>
      <c r="HAY48" s="18"/>
      <c r="HAZ48" s="16"/>
      <c r="HBA48" s="60"/>
      <c r="HBJ48" s="62"/>
      <c r="HBK48" s="62"/>
      <c r="HBL48" s="62"/>
      <c r="HBM48" s="18"/>
      <c r="HBN48" s="16"/>
      <c r="HBO48" s="60"/>
      <c r="HBX48" s="62"/>
      <c r="HBY48" s="62"/>
      <c r="HBZ48" s="62"/>
      <c r="HCA48" s="18"/>
      <c r="HCB48" s="16"/>
      <c r="HCC48" s="60"/>
      <c r="HCL48" s="62"/>
      <c r="HCM48" s="62"/>
      <c r="HCN48" s="62"/>
      <c r="HCO48" s="18"/>
      <c r="HCP48" s="16"/>
      <c r="HCQ48" s="60"/>
      <c r="HCZ48" s="62"/>
      <c r="HDA48" s="62"/>
      <c r="HDB48" s="62"/>
      <c r="HDC48" s="18"/>
      <c r="HDD48" s="16"/>
      <c r="HDE48" s="60"/>
      <c r="HDN48" s="62"/>
      <c r="HDO48" s="62"/>
      <c r="HDP48" s="62"/>
      <c r="HDQ48" s="18"/>
      <c r="HDR48" s="16"/>
      <c r="HDS48" s="60"/>
      <c r="HEB48" s="62"/>
      <c r="HEC48" s="62"/>
      <c r="HED48" s="62"/>
      <c r="HEE48" s="18"/>
      <c r="HEF48" s="16"/>
      <c r="HEG48" s="60"/>
      <c r="HEP48" s="62"/>
      <c r="HEQ48" s="62"/>
      <c r="HER48" s="62"/>
      <c r="HES48" s="18"/>
      <c r="HET48" s="16"/>
      <c r="HEU48" s="60"/>
      <c r="HFD48" s="62"/>
      <c r="HFE48" s="62"/>
      <c r="HFF48" s="62"/>
      <c r="HFG48" s="18"/>
      <c r="HFH48" s="16"/>
      <c r="HFI48" s="60"/>
      <c r="HFR48" s="62"/>
      <c r="HFS48" s="62"/>
      <c r="HFT48" s="62"/>
      <c r="HFU48" s="18"/>
      <c r="HFV48" s="16"/>
      <c r="HFW48" s="60"/>
      <c r="HGF48" s="62"/>
      <c r="HGG48" s="62"/>
      <c r="HGH48" s="62"/>
      <c r="HGI48" s="18"/>
      <c r="HGJ48" s="16"/>
      <c r="HGK48" s="60"/>
      <c r="HGT48" s="62"/>
      <c r="HGU48" s="62"/>
      <c r="HGV48" s="62"/>
      <c r="HGW48" s="18"/>
      <c r="HGX48" s="16"/>
      <c r="HGY48" s="60"/>
      <c r="HHH48" s="62"/>
      <c r="HHI48" s="62"/>
      <c r="HHJ48" s="62"/>
      <c r="HHK48" s="18"/>
      <c r="HHL48" s="16"/>
      <c r="HHM48" s="60"/>
      <c r="HHV48" s="62"/>
      <c r="HHW48" s="62"/>
      <c r="HHX48" s="62"/>
      <c r="HHY48" s="18"/>
      <c r="HHZ48" s="16"/>
      <c r="HIA48" s="60"/>
      <c r="HIJ48" s="62"/>
      <c r="HIK48" s="62"/>
      <c r="HIL48" s="62"/>
      <c r="HIM48" s="18"/>
      <c r="HIN48" s="16"/>
      <c r="HIO48" s="60"/>
      <c r="HIX48" s="62"/>
      <c r="HIY48" s="62"/>
      <c r="HIZ48" s="62"/>
      <c r="HJA48" s="18"/>
      <c r="HJB48" s="16"/>
      <c r="HJC48" s="60"/>
      <c r="HJL48" s="62"/>
      <c r="HJM48" s="62"/>
      <c r="HJN48" s="62"/>
      <c r="HJO48" s="18"/>
      <c r="HJP48" s="16"/>
      <c r="HJQ48" s="60"/>
      <c r="HJZ48" s="62"/>
      <c r="HKA48" s="62"/>
      <c r="HKB48" s="62"/>
      <c r="HKC48" s="18"/>
      <c r="HKD48" s="16"/>
      <c r="HKE48" s="60"/>
      <c r="HKN48" s="62"/>
      <c r="HKO48" s="62"/>
      <c r="HKP48" s="62"/>
      <c r="HKQ48" s="18"/>
      <c r="HKR48" s="16"/>
      <c r="HKS48" s="60"/>
      <c r="HLB48" s="62"/>
      <c r="HLC48" s="62"/>
      <c r="HLD48" s="62"/>
      <c r="HLE48" s="18"/>
      <c r="HLF48" s="16"/>
      <c r="HLG48" s="60"/>
      <c r="HLP48" s="62"/>
      <c r="HLQ48" s="62"/>
      <c r="HLR48" s="62"/>
      <c r="HLS48" s="18"/>
      <c r="HLT48" s="16"/>
      <c r="HLU48" s="60"/>
      <c r="HMD48" s="62"/>
      <c r="HME48" s="62"/>
      <c r="HMF48" s="62"/>
      <c r="HMG48" s="18"/>
      <c r="HMH48" s="16"/>
      <c r="HMI48" s="60"/>
      <c r="HMR48" s="62"/>
      <c r="HMS48" s="62"/>
      <c r="HMT48" s="62"/>
      <c r="HMU48" s="18"/>
      <c r="HMV48" s="16"/>
      <c r="HMW48" s="60"/>
      <c r="HNF48" s="62"/>
      <c r="HNG48" s="62"/>
      <c r="HNH48" s="62"/>
      <c r="HNI48" s="18"/>
      <c r="HNJ48" s="16"/>
      <c r="HNK48" s="60"/>
      <c r="HNT48" s="62"/>
      <c r="HNU48" s="62"/>
      <c r="HNV48" s="62"/>
      <c r="HNW48" s="18"/>
      <c r="HNX48" s="16"/>
      <c r="HNY48" s="60"/>
      <c r="HOH48" s="62"/>
      <c r="HOI48" s="62"/>
      <c r="HOJ48" s="62"/>
      <c r="HOK48" s="18"/>
      <c r="HOL48" s="16"/>
      <c r="HOM48" s="60"/>
      <c r="HOV48" s="62"/>
      <c r="HOW48" s="62"/>
      <c r="HOX48" s="62"/>
      <c r="HOY48" s="18"/>
      <c r="HOZ48" s="16"/>
      <c r="HPA48" s="60"/>
      <c r="HPJ48" s="62"/>
      <c r="HPK48" s="62"/>
      <c r="HPL48" s="62"/>
      <c r="HPM48" s="18"/>
      <c r="HPN48" s="16"/>
      <c r="HPO48" s="60"/>
      <c r="HPX48" s="62"/>
      <c r="HPY48" s="62"/>
      <c r="HPZ48" s="62"/>
      <c r="HQA48" s="18"/>
      <c r="HQB48" s="16"/>
      <c r="HQC48" s="60"/>
      <c r="HQL48" s="62"/>
      <c r="HQM48" s="62"/>
      <c r="HQN48" s="62"/>
      <c r="HQO48" s="18"/>
      <c r="HQP48" s="16"/>
      <c r="HQQ48" s="60"/>
      <c r="HQZ48" s="62"/>
      <c r="HRA48" s="62"/>
      <c r="HRB48" s="62"/>
      <c r="HRC48" s="18"/>
      <c r="HRD48" s="16"/>
      <c r="HRE48" s="60"/>
      <c r="HRN48" s="62"/>
      <c r="HRO48" s="62"/>
      <c r="HRP48" s="62"/>
      <c r="HRQ48" s="18"/>
      <c r="HRR48" s="16"/>
      <c r="HRS48" s="60"/>
      <c r="HSB48" s="62"/>
      <c r="HSC48" s="62"/>
      <c r="HSD48" s="62"/>
      <c r="HSE48" s="18"/>
      <c r="HSF48" s="16"/>
      <c r="HSG48" s="60"/>
      <c r="HSP48" s="62"/>
      <c r="HSQ48" s="62"/>
      <c r="HSR48" s="62"/>
      <c r="HSS48" s="18"/>
      <c r="HST48" s="16"/>
      <c r="HSU48" s="60"/>
      <c r="HTD48" s="62"/>
      <c r="HTE48" s="62"/>
      <c r="HTF48" s="62"/>
      <c r="HTG48" s="18"/>
      <c r="HTH48" s="16"/>
      <c r="HTI48" s="60"/>
      <c r="HTR48" s="62"/>
      <c r="HTS48" s="62"/>
      <c r="HTT48" s="62"/>
      <c r="HTU48" s="18"/>
      <c r="HTV48" s="16"/>
      <c r="HTW48" s="60"/>
      <c r="HUF48" s="62"/>
      <c r="HUG48" s="62"/>
      <c r="HUH48" s="62"/>
      <c r="HUI48" s="18"/>
      <c r="HUJ48" s="16"/>
      <c r="HUK48" s="60"/>
      <c r="HUT48" s="62"/>
      <c r="HUU48" s="62"/>
      <c r="HUV48" s="62"/>
      <c r="HUW48" s="18"/>
      <c r="HUX48" s="16"/>
      <c r="HUY48" s="60"/>
      <c r="HVH48" s="62"/>
      <c r="HVI48" s="62"/>
      <c r="HVJ48" s="62"/>
      <c r="HVK48" s="18"/>
      <c r="HVL48" s="16"/>
      <c r="HVM48" s="60"/>
      <c r="HVV48" s="62"/>
      <c r="HVW48" s="62"/>
      <c r="HVX48" s="62"/>
      <c r="HVY48" s="18"/>
      <c r="HVZ48" s="16"/>
      <c r="HWA48" s="60"/>
      <c r="HWJ48" s="62"/>
      <c r="HWK48" s="62"/>
      <c r="HWL48" s="62"/>
      <c r="HWM48" s="18"/>
      <c r="HWN48" s="16"/>
      <c r="HWO48" s="60"/>
      <c r="HWX48" s="62"/>
      <c r="HWY48" s="62"/>
      <c r="HWZ48" s="62"/>
      <c r="HXA48" s="18"/>
      <c r="HXB48" s="16"/>
      <c r="HXC48" s="60"/>
      <c r="HXL48" s="62"/>
      <c r="HXM48" s="62"/>
      <c r="HXN48" s="62"/>
      <c r="HXO48" s="18"/>
      <c r="HXP48" s="16"/>
      <c r="HXQ48" s="60"/>
      <c r="HXZ48" s="62"/>
      <c r="HYA48" s="62"/>
      <c r="HYB48" s="62"/>
      <c r="HYC48" s="18"/>
      <c r="HYD48" s="16"/>
      <c r="HYE48" s="60"/>
      <c r="HYN48" s="62"/>
      <c r="HYO48" s="62"/>
      <c r="HYP48" s="62"/>
      <c r="HYQ48" s="18"/>
      <c r="HYR48" s="16"/>
      <c r="HYS48" s="60"/>
      <c r="HZB48" s="62"/>
      <c r="HZC48" s="62"/>
      <c r="HZD48" s="62"/>
      <c r="HZE48" s="18"/>
      <c r="HZF48" s="16"/>
      <c r="HZG48" s="60"/>
      <c r="HZP48" s="62"/>
      <c r="HZQ48" s="62"/>
      <c r="HZR48" s="62"/>
      <c r="HZS48" s="18"/>
      <c r="HZT48" s="16"/>
      <c r="HZU48" s="60"/>
      <c r="IAD48" s="62"/>
      <c r="IAE48" s="62"/>
      <c r="IAF48" s="62"/>
      <c r="IAG48" s="18"/>
      <c r="IAH48" s="16"/>
      <c r="IAI48" s="60"/>
      <c r="IAR48" s="62"/>
      <c r="IAS48" s="62"/>
      <c r="IAT48" s="62"/>
      <c r="IAU48" s="18"/>
      <c r="IAV48" s="16"/>
      <c r="IAW48" s="60"/>
      <c r="IBF48" s="62"/>
      <c r="IBG48" s="62"/>
      <c r="IBH48" s="62"/>
      <c r="IBI48" s="18"/>
      <c r="IBJ48" s="16"/>
      <c r="IBK48" s="60"/>
      <c r="IBT48" s="62"/>
      <c r="IBU48" s="62"/>
      <c r="IBV48" s="62"/>
      <c r="IBW48" s="18"/>
      <c r="IBX48" s="16"/>
      <c r="IBY48" s="60"/>
      <c r="ICH48" s="62"/>
      <c r="ICI48" s="62"/>
      <c r="ICJ48" s="62"/>
      <c r="ICK48" s="18"/>
      <c r="ICL48" s="16"/>
      <c r="ICM48" s="60"/>
      <c r="ICV48" s="62"/>
      <c r="ICW48" s="62"/>
      <c r="ICX48" s="62"/>
      <c r="ICY48" s="18"/>
      <c r="ICZ48" s="16"/>
      <c r="IDA48" s="60"/>
      <c r="IDJ48" s="62"/>
      <c r="IDK48" s="62"/>
      <c r="IDL48" s="62"/>
      <c r="IDM48" s="18"/>
      <c r="IDN48" s="16"/>
      <c r="IDO48" s="60"/>
      <c r="IDX48" s="62"/>
      <c r="IDY48" s="62"/>
      <c r="IDZ48" s="62"/>
      <c r="IEA48" s="18"/>
      <c r="IEB48" s="16"/>
      <c r="IEC48" s="60"/>
      <c r="IEL48" s="62"/>
      <c r="IEM48" s="62"/>
      <c r="IEN48" s="62"/>
      <c r="IEO48" s="18"/>
      <c r="IEP48" s="16"/>
      <c r="IEQ48" s="60"/>
      <c r="IEZ48" s="62"/>
      <c r="IFA48" s="62"/>
      <c r="IFB48" s="62"/>
      <c r="IFC48" s="18"/>
      <c r="IFD48" s="16"/>
      <c r="IFE48" s="60"/>
      <c r="IFN48" s="62"/>
      <c r="IFO48" s="62"/>
      <c r="IFP48" s="62"/>
      <c r="IFQ48" s="18"/>
      <c r="IFR48" s="16"/>
      <c r="IFS48" s="60"/>
      <c r="IGB48" s="62"/>
      <c r="IGC48" s="62"/>
      <c r="IGD48" s="62"/>
      <c r="IGE48" s="18"/>
      <c r="IGF48" s="16"/>
      <c r="IGG48" s="60"/>
      <c r="IGP48" s="62"/>
      <c r="IGQ48" s="62"/>
      <c r="IGR48" s="62"/>
      <c r="IGS48" s="18"/>
      <c r="IGT48" s="16"/>
      <c r="IGU48" s="60"/>
      <c r="IHD48" s="62"/>
      <c r="IHE48" s="62"/>
      <c r="IHF48" s="62"/>
      <c r="IHG48" s="18"/>
      <c r="IHH48" s="16"/>
      <c r="IHI48" s="60"/>
      <c r="IHR48" s="62"/>
      <c r="IHS48" s="62"/>
      <c r="IHT48" s="62"/>
      <c r="IHU48" s="18"/>
      <c r="IHV48" s="16"/>
      <c r="IHW48" s="60"/>
      <c r="IIF48" s="62"/>
      <c r="IIG48" s="62"/>
      <c r="IIH48" s="62"/>
      <c r="III48" s="18"/>
      <c r="IIJ48" s="16"/>
      <c r="IIK48" s="60"/>
      <c r="IIT48" s="62"/>
      <c r="IIU48" s="62"/>
      <c r="IIV48" s="62"/>
      <c r="IIW48" s="18"/>
      <c r="IIX48" s="16"/>
      <c r="IIY48" s="60"/>
      <c r="IJH48" s="62"/>
      <c r="IJI48" s="62"/>
      <c r="IJJ48" s="62"/>
      <c r="IJK48" s="18"/>
      <c r="IJL48" s="16"/>
      <c r="IJM48" s="60"/>
      <c r="IJV48" s="62"/>
      <c r="IJW48" s="62"/>
      <c r="IJX48" s="62"/>
      <c r="IJY48" s="18"/>
      <c r="IJZ48" s="16"/>
      <c r="IKA48" s="60"/>
      <c r="IKJ48" s="62"/>
      <c r="IKK48" s="62"/>
      <c r="IKL48" s="62"/>
      <c r="IKM48" s="18"/>
      <c r="IKN48" s="16"/>
      <c r="IKO48" s="60"/>
      <c r="IKX48" s="62"/>
      <c r="IKY48" s="62"/>
      <c r="IKZ48" s="62"/>
      <c r="ILA48" s="18"/>
      <c r="ILB48" s="16"/>
      <c r="ILC48" s="60"/>
      <c r="ILL48" s="62"/>
      <c r="ILM48" s="62"/>
      <c r="ILN48" s="62"/>
      <c r="ILO48" s="18"/>
      <c r="ILP48" s="16"/>
      <c r="ILQ48" s="60"/>
      <c r="ILZ48" s="62"/>
      <c r="IMA48" s="62"/>
      <c r="IMB48" s="62"/>
      <c r="IMC48" s="18"/>
      <c r="IMD48" s="16"/>
      <c r="IME48" s="60"/>
      <c r="IMN48" s="62"/>
      <c r="IMO48" s="62"/>
      <c r="IMP48" s="62"/>
      <c r="IMQ48" s="18"/>
      <c r="IMR48" s="16"/>
      <c r="IMS48" s="60"/>
      <c r="INB48" s="62"/>
      <c r="INC48" s="62"/>
      <c r="IND48" s="62"/>
      <c r="INE48" s="18"/>
      <c r="INF48" s="16"/>
      <c r="ING48" s="60"/>
      <c r="INP48" s="62"/>
      <c r="INQ48" s="62"/>
      <c r="INR48" s="62"/>
      <c r="INS48" s="18"/>
      <c r="INT48" s="16"/>
      <c r="INU48" s="60"/>
      <c r="IOD48" s="62"/>
      <c r="IOE48" s="62"/>
      <c r="IOF48" s="62"/>
      <c r="IOG48" s="18"/>
      <c r="IOH48" s="16"/>
      <c r="IOI48" s="60"/>
      <c r="IOR48" s="62"/>
      <c r="IOS48" s="62"/>
      <c r="IOT48" s="62"/>
      <c r="IOU48" s="18"/>
      <c r="IOV48" s="16"/>
      <c r="IOW48" s="60"/>
      <c r="IPF48" s="62"/>
      <c r="IPG48" s="62"/>
      <c r="IPH48" s="62"/>
      <c r="IPI48" s="18"/>
      <c r="IPJ48" s="16"/>
      <c r="IPK48" s="60"/>
      <c r="IPT48" s="62"/>
      <c r="IPU48" s="62"/>
      <c r="IPV48" s="62"/>
      <c r="IPW48" s="18"/>
      <c r="IPX48" s="16"/>
      <c r="IPY48" s="60"/>
      <c r="IQH48" s="62"/>
      <c r="IQI48" s="62"/>
      <c r="IQJ48" s="62"/>
      <c r="IQK48" s="18"/>
      <c r="IQL48" s="16"/>
      <c r="IQM48" s="60"/>
      <c r="IQV48" s="62"/>
      <c r="IQW48" s="62"/>
      <c r="IQX48" s="62"/>
      <c r="IQY48" s="18"/>
      <c r="IQZ48" s="16"/>
      <c r="IRA48" s="60"/>
      <c r="IRJ48" s="62"/>
      <c r="IRK48" s="62"/>
      <c r="IRL48" s="62"/>
      <c r="IRM48" s="18"/>
      <c r="IRN48" s="16"/>
      <c r="IRO48" s="60"/>
      <c r="IRX48" s="62"/>
      <c r="IRY48" s="62"/>
      <c r="IRZ48" s="62"/>
      <c r="ISA48" s="18"/>
      <c r="ISB48" s="16"/>
      <c r="ISC48" s="60"/>
      <c r="ISL48" s="62"/>
      <c r="ISM48" s="62"/>
      <c r="ISN48" s="62"/>
      <c r="ISO48" s="18"/>
      <c r="ISP48" s="16"/>
      <c r="ISQ48" s="60"/>
      <c r="ISZ48" s="62"/>
      <c r="ITA48" s="62"/>
      <c r="ITB48" s="62"/>
      <c r="ITC48" s="18"/>
      <c r="ITD48" s="16"/>
      <c r="ITE48" s="60"/>
      <c r="ITN48" s="62"/>
      <c r="ITO48" s="62"/>
      <c r="ITP48" s="62"/>
      <c r="ITQ48" s="18"/>
      <c r="ITR48" s="16"/>
      <c r="ITS48" s="60"/>
      <c r="IUB48" s="62"/>
      <c r="IUC48" s="62"/>
      <c r="IUD48" s="62"/>
      <c r="IUE48" s="18"/>
      <c r="IUF48" s="16"/>
      <c r="IUG48" s="60"/>
      <c r="IUP48" s="62"/>
      <c r="IUQ48" s="62"/>
      <c r="IUR48" s="62"/>
      <c r="IUS48" s="18"/>
      <c r="IUT48" s="16"/>
      <c r="IUU48" s="60"/>
      <c r="IVD48" s="62"/>
      <c r="IVE48" s="62"/>
      <c r="IVF48" s="62"/>
      <c r="IVG48" s="18"/>
      <c r="IVH48" s="16"/>
      <c r="IVI48" s="60"/>
      <c r="IVR48" s="62"/>
      <c r="IVS48" s="62"/>
      <c r="IVT48" s="62"/>
      <c r="IVU48" s="18"/>
      <c r="IVV48" s="16"/>
      <c r="IVW48" s="60"/>
      <c r="IWF48" s="62"/>
      <c r="IWG48" s="62"/>
      <c r="IWH48" s="62"/>
      <c r="IWI48" s="18"/>
      <c r="IWJ48" s="16"/>
      <c r="IWK48" s="60"/>
      <c r="IWT48" s="62"/>
      <c r="IWU48" s="62"/>
      <c r="IWV48" s="62"/>
      <c r="IWW48" s="18"/>
      <c r="IWX48" s="16"/>
      <c r="IWY48" s="60"/>
      <c r="IXH48" s="62"/>
      <c r="IXI48" s="62"/>
      <c r="IXJ48" s="62"/>
      <c r="IXK48" s="18"/>
      <c r="IXL48" s="16"/>
      <c r="IXM48" s="60"/>
      <c r="IXV48" s="62"/>
      <c r="IXW48" s="62"/>
      <c r="IXX48" s="62"/>
      <c r="IXY48" s="18"/>
      <c r="IXZ48" s="16"/>
      <c r="IYA48" s="60"/>
      <c r="IYJ48" s="62"/>
      <c r="IYK48" s="62"/>
      <c r="IYL48" s="62"/>
      <c r="IYM48" s="18"/>
      <c r="IYN48" s="16"/>
      <c r="IYO48" s="60"/>
      <c r="IYX48" s="62"/>
      <c r="IYY48" s="62"/>
      <c r="IYZ48" s="62"/>
      <c r="IZA48" s="18"/>
      <c r="IZB48" s="16"/>
      <c r="IZC48" s="60"/>
      <c r="IZL48" s="62"/>
      <c r="IZM48" s="62"/>
      <c r="IZN48" s="62"/>
      <c r="IZO48" s="18"/>
      <c r="IZP48" s="16"/>
      <c r="IZQ48" s="60"/>
      <c r="IZZ48" s="62"/>
      <c r="JAA48" s="62"/>
      <c r="JAB48" s="62"/>
      <c r="JAC48" s="18"/>
      <c r="JAD48" s="16"/>
      <c r="JAE48" s="60"/>
      <c r="JAN48" s="62"/>
      <c r="JAO48" s="62"/>
      <c r="JAP48" s="62"/>
      <c r="JAQ48" s="18"/>
      <c r="JAR48" s="16"/>
      <c r="JAS48" s="60"/>
      <c r="JBB48" s="62"/>
      <c r="JBC48" s="62"/>
      <c r="JBD48" s="62"/>
      <c r="JBE48" s="18"/>
      <c r="JBF48" s="16"/>
      <c r="JBG48" s="60"/>
      <c r="JBP48" s="62"/>
      <c r="JBQ48" s="62"/>
      <c r="JBR48" s="62"/>
      <c r="JBS48" s="18"/>
      <c r="JBT48" s="16"/>
      <c r="JBU48" s="60"/>
      <c r="JCD48" s="62"/>
      <c r="JCE48" s="62"/>
      <c r="JCF48" s="62"/>
      <c r="JCG48" s="18"/>
      <c r="JCH48" s="16"/>
      <c r="JCI48" s="60"/>
      <c r="JCR48" s="62"/>
      <c r="JCS48" s="62"/>
      <c r="JCT48" s="62"/>
      <c r="JCU48" s="18"/>
      <c r="JCV48" s="16"/>
      <c r="JCW48" s="60"/>
      <c r="JDF48" s="62"/>
      <c r="JDG48" s="62"/>
      <c r="JDH48" s="62"/>
      <c r="JDI48" s="18"/>
      <c r="JDJ48" s="16"/>
      <c r="JDK48" s="60"/>
      <c r="JDT48" s="62"/>
      <c r="JDU48" s="62"/>
      <c r="JDV48" s="62"/>
      <c r="JDW48" s="18"/>
      <c r="JDX48" s="16"/>
      <c r="JDY48" s="60"/>
      <c r="JEH48" s="62"/>
      <c r="JEI48" s="62"/>
      <c r="JEJ48" s="62"/>
      <c r="JEK48" s="18"/>
      <c r="JEL48" s="16"/>
      <c r="JEM48" s="60"/>
      <c r="JEV48" s="62"/>
      <c r="JEW48" s="62"/>
      <c r="JEX48" s="62"/>
      <c r="JEY48" s="18"/>
      <c r="JEZ48" s="16"/>
      <c r="JFA48" s="60"/>
      <c r="JFJ48" s="62"/>
      <c r="JFK48" s="62"/>
      <c r="JFL48" s="62"/>
      <c r="JFM48" s="18"/>
      <c r="JFN48" s="16"/>
      <c r="JFO48" s="60"/>
      <c r="JFX48" s="62"/>
      <c r="JFY48" s="62"/>
      <c r="JFZ48" s="62"/>
      <c r="JGA48" s="18"/>
      <c r="JGB48" s="16"/>
      <c r="JGC48" s="60"/>
      <c r="JGL48" s="62"/>
      <c r="JGM48" s="62"/>
      <c r="JGN48" s="62"/>
      <c r="JGO48" s="18"/>
      <c r="JGP48" s="16"/>
      <c r="JGQ48" s="60"/>
      <c r="JGZ48" s="62"/>
      <c r="JHA48" s="62"/>
      <c r="JHB48" s="62"/>
      <c r="JHC48" s="18"/>
      <c r="JHD48" s="16"/>
      <c r="JHE48" s="60"/>
      <c r="JHN48" s="62"/>
      <c r="JHO48" s="62"/>
      <c r="JHP48" s="62"/>
      <c r="JHQ48" s="18"/>
      <c r="JHR48" s="16"/>
      <c r="JHS48" s="60"/>
      <c r="JIB48" s="62"/>
      <c r="JIC48" s="62"/>
      <c r="JID48" s="62"/>
      <c r="JIE48" s="18"/>
      <c r="JIF48" s="16"/>
      <c r="JIG48" s="60"/>
      <c r="JIP48" s="62"/>
      <c r="JIQ48" s="62"/>
      <c r="JIR48" s="62"/>
      <c r="JIS48" s="18"/>
      <c r="JIT48" s="16"/>
      <c r="JIU48" s="60"/>
      <c r="JJD48" s="62"/>
      <c r="JJE48" s="62"/>
      <c r="JJF48" s="62"/>
      <c r="JJG48" s="18"/>
      <c r="JJH48" s="16"/>
      <c r="JJI48" s="60"/>
      <c r="JJR48" s="62"/>
      <c r="JJS48" s="62"/>
      <c r="JJT48" s="62"/>
      <c r="JJU48" s="18"/>
      <c r="JJV48" s="16"/>
      <c r="JJW48" s="60"/>
      <c r="JKF48" s="62"/>
      <c r="JKG48" s="62"/>
      <c r="JKH48" s="62"/>
      <c r="JKI48" s="18"/>
      <c r="JKJ48" s="16"/>
      <c r="JKK48" s="60"/>
      <c r="JKT48" s="62"/>
      <c r="JKU48" s="62"/>
      <c r="JKV48" s="62"/>
      <c r="JKW48" s="18"/>
      <c r="JKX48" s="16"/>
      <c r="JKY48" s="60"/>
      <c r="JLH48" s="62"/>
      <c r="JLI48" s="62"/>
      <c r="JLJ48" s="62"/>
      <c r="JLK48" s="18"/>
      <c r="JLL48" s="16"/>
      <c r="JLM48" s="60"/>
      <c r="JLV48" s="62"/>
      <c r="JLW48" s="62"/>
      <c r="JLX48" s="62"/>
      <c r="JLY48" s="18"/>
      <c r="JLZ48" s="16"/>
      <c r="JMA48" s="60"/>
      <c r="JMJ48" s="62"/>
      <c r="JMK48" s="62"/>
      <c r="JML48" s="62"/>
      <c r="JMM48" s="18"/>
      <c r="JMN48" s="16"/>
      <c r="JMO48" s="60"/>
      <c r="JMX48" s="62"/>
      <c r="JMY48" s="62"/>
      <c r="JMZ48" s="62"/>
      <c r="JNA48" s="18"/>
      <c r="JNB48" s="16"/>
      <c r="JNC48" s="60"/>
      <c r="JNL48" s="62"/>
      <c r="JNM48" s="62"/>
      <c r="JNN48" s="62"/>
      <c r="JNO48" s="18"/>
      <c r="JNP48" s="16"/>
      <c r="JNQ48" s="60"/>
      <c r="JNZ48" s="62"/>
      <c r="JOA48" s="62"/>
      <c r="JOB48" s="62"/>
      <c r="JOC48" s="18"/>
      <c r="JOD48" s="16"/>
      <c r="JOE48" s="60"/>
      <c r="JON48" s="62"/>
      <c r="JOO48" s="62"/>
      <c r="JOP48" s="62"/>
      <c r="JOQ48" s="18"/>
      <c r="JOR48" s="16"/>
      <c r="JOS48" s="60"/>
      <c r="JPB48" s="62"/>
      <c r="JPC48" s="62"/>
      <c r="JPD48" s="62"/>
      <c r="JPE48" s="18"/>
      <c r="JPF48" s="16"/>
      <c r="JPG48" s="60"/>
      <c r="JPP48" s="62"/>
      <c r="JPQ48" s="62"/>
      <c r="JPR48" s="62"/>
      <c r="JPS48" s="18"/>
      <c r="JPT48" s="16"/>
      <c r="JPU48" s="60"/>
      <c r="JQD48" s="62"/>
      <c r="JQE48" s="62"/>
      <c r="JQF48" s="62"/>
      <c r="JQG48" s="18"/>
      <c r="JQH48" s="16"/>
      <c r="JQI48" s="60"/>
      <c r="JQR48" s="62"/>
      <c r="JQS48" s="62"/>
      <c r="JQT48" s="62"/>
      <c r="JQU48" s="18"/>
      <c r="JQV48" s="16"/>
      <c r="JQW48" s="60"/>
      <c r="JRF48" s="62"/>
      <c r="JRG48" s="62"/>
      <c r="JRH48" s="62"/>
      <c r="JRI48" s="18"/>
      <c r="JRJ48" s="16"/>
      <c r="JRK48" s="60"/>
      <c r="JRT48" s="62"/>
      <c r="JRU48" s="62"/>
      <c r="JRV48" s="62"/>
      <c r="JRW48" s="18"/>
      <c r="JRX48" s="16"/>
      <c r="JRY48" s="60"/>
      <c r="JSH48" s="62"/>
      <c r="JSI48" s="62"/>
      <c r="JSJ48" s="62"/>
      <c r="JSK48" s="18"/>
      <c r="JSL48" s="16"/>
      <c r="JSM48" s="60"/>
      <c r="JSV48" s="62"/>
      <c r="JSW48" s="62"/>
      <c r="JSX48" s="62"/>
      <c r="JSY48" s="18"/>
      <c r="JSZ48" s="16"/>
      <c r="JTA48" s="60"/>
      <c r="JTJ48" s="62"/>
      <c r="JTK48" s="62"/>
      <c r="JTL48" s="62"/>
      <c r="JTM48" s="18"/>
      <c r="JTN48" s="16"/>
      <c r="JTO48" s="60"/>
      <c r="JTX48" s="62"/>
      <c r="JTY48" s="62"/>
      <c r="JTZ48" s="62"/>
      <c r="JUA48" s="18"/>
      <c r="JUB48" s="16"/>
      <c r="JUC48" s="60"/>
      <c r="JUL48" s="62"/>
      <c r="JUM48" s="62"/>
      <c r="JUN48" s="62"/>
      <c r="JUO48" s="18"/>
      <c r="JUP48" s="16"/>
      <c r="JUQ48" s="60"/>
      <c r="JUZ48" s="62"/>
      <c r="JVA48" s="62"/>
      <c r="JVB48" s="62"/>
      <c r="JVC48" s="18"/>
      <c r="JVD48" s="16"/>
      <c r="JVE48" s="60"/>
      <c r="JVN48" s="62"/>
      <c r="JVO48" s="62"/>
      <c r="JVP48" s="62"/>
      <c r="JVQ48" s="18"/>
      <c r="JVR48" s="16"/>
      <c r="JVS48" s="60"/>
      <c r="JWB48" s="62"/>
      <c r="JWC48" s="62"/>
      <c r="JWD48" s="62"/>
      <c r="JWE48" s="18"/>
      <c r="JWF48" s="16"/>
      <c r="JWG48" s="60"/>
      <c r="JWP48" s="62"/>
      <c r="JWQ48" s="62"/>
      <c r="JWR48" s="62"/>
      <c r="JWS48" s="18"/>
      <c r="JWT48" s="16"/>
      <c r="JWU48" s="60"/>
      <c r="JXD48" s="62"/>
      <c r="JXE48" s="62"/>
      <c r="JXF48" s="62"/>
      <c r="JXG48" s="18"/>
      <c r="JXH48" s="16"/>
      <c r="JXI48" s="60"/>
      <c r="JXR48" s="62"/>
      <c r="JXS48" s="62"/>
      <c r="JXT48" s="62"/>
      <c r="JXU48" s="18"/>
      <c r="JXV48" s="16"/>
      <c r="JXW48" s="60"/>
      <c r="JYF48" s="62"/>
      <c r="JYG48" s="62"/>
      <c r="JYH48" s="62"/>
      <c r="JYI48" s="18"/>
      <c r="JYJ48" s="16"/>
      <c r="JYK48" s="60"/>
      <c r="JYT48" s="62"/>
      <c r="JYU48" s="62"/>
      <c r="JYV48" s="62"/>
      <c r="JYW48" s="18"/>
      <c r="JYX48" s="16"/>
      <c r="JYY48" s="60"/>
      <c r="JZH48" s="62"/>
      <c r="JZI48" s="62"/>
      <c r="JZJ48" s="62"/>
      <c r="JZK48" s="18"/>
      <c r="JZL48" s="16"/>
      <c r="JZM48" s="60"/>
      <c r="JZV48" s="62"/>
      <c r="JZW48" s="62"/>
      <c r="JZX48" s="62"/>
      <c r="JZY48" s="18"/>
      <c r="JZZ48" s="16"/>
      <c r="KAA48" s="60"/>
      <c r="KAJ48" s="62"/>
      <c r="KAK48" s="62"/>
      <c r="KAL48" s="62"/>
      <c r="KAM48" s="18"/>
      <c r="KAN48" s="16"/>
      <c r="KAO48" s="60"/>
      <c r="KAX48" s="62"/>
      <c r="KAY48" s="62"/>
      <c r="KAZ48" s="62"/>
      <c r="KBA48" s="18"/>
      <c r="KBB48" s="16"/>
      <c r="KBC48" s="60"/>
      <c r="KBL48" s="62"/>
      <c r="KBM48" s="62"/>
      <c r="KBN48" s="62"/>
      <c r="KBO48" s="18"/>
      <c r="KBP48" s="16"/>
      <c r="KBQ48" s="60"/>
      <c r="KBZ48" s="62"/>
      <c r="KCA48" s="62"/>
      <c r="KCB48" s="62"/>
      <c r="KCC48" s="18"/>
      <c r="KCD48" s="16"/>
      <c r="KCE48" s="60"/>
      <c r="KCN48" s="62"/>
      <c r="KCO48" s="62"/>
      <c r="KCP48" s="62"/>
      <c r="KCQ48" s="18"/>
      <c r="KCR48" s="16"/>
      <c r="KCS48" s="60"/>
      <c r="KDB48" s="62"/>
      <c r="KDC48" s="62"/>
      <c r="KDD48" s="62"/>
      <c r="KDE48" s="18"/>
      <c r="KDF48" s="16"/>
      <c r="KDG48" s="60"/>
      <c r="KDP48" s="62"/>
      <c r="KDQ48" s="62"/>
      <c r="KDR48" s="62"/>
      <c r="KDS48" s="18"/>
      <c r="KDT48" s="16"/>
      <c r="KDU48" s="60"/>
      <c r="KED48" s="62"/>
      <c r="KEE48" s="62"/>
      <c r="KEF48" s="62"/>
      <c r="KEG48" s="18"/>
      <c r="KEH48" s="16"/>
      <c r="KEI48" s="60"/>
      <c r="KER48" s="62"/>
      <c r="KES48" s="62"/>
      <c r="KET48" s="62"/>
      <c r="KEU48" s="18"/>
      <c r="KEV48" s="16"/>
      <c r="KEW48" s="60"/>
      <c r="KFF48" s="62"/>
      <c r="KFG48" s="62"/>
      <c r="KFH48" s="62"/>
      <c r="KFI48" s="18"/>
      <c r="KFJ48" s="16"/>
      <c r="KFK48" s="60"/>
      <c r="KFT48" s="62"/>
      <c r="KFU48" s="62"/>
      <c r="KFV48" s="62"/>
      <c r="KFW48" s="18"/>
      <c r="KFX48" s="16"/>
      <c r="KFY48" s="60"/>
      <c r="KGH48" s="62"/>
      <c r="KGI48" s="62"/>
      <c r="KGJ48" s="62"/>
      <c r="KGK48" s="18"/>
      <c r="KGL48" s="16"/>
      <c r="KGM48" s="60"/>
      <c r="KGV48" s="62"/>
      <c r="KGW48" s="62"/>
      <c r="KGX48" s="62"/>
      <c r="KGY48" s="18"/>
      <c r="KGZ48" s="16"/>
      <c r="KHA48" s="60"/>
      <c r="KHJ48" s="62"/>
      <c r="KHK48" s="62"/>
      <c r="KHL48" s="62"/>
      <c r="KHM48" s="18"/>
      <c r="KHN48" s="16"/>
      <c r="KHO48" s="60"/>
      <c r="KHX48" s="62"/>
      <c r="KHY48" s="62"/>
      <c r="KHZ48" s="62"/>
      <c r="KIA48" s="18"/>
      <c r="KIB48" s="16"/>
      <c r="KIC48" s="60"/>
      <c r="KIL48" s="62"/>
      <c r="KIM48" s="62"/>
      <c r="KIN48" s="62"/>
      <c r="KIO48" s="18"/>
      <c r="KIP48" s="16"/>
      <c r="KIQ48" s="60"/>
      <c r="KIZ48" s="62"/>
      <c r="KJA48" s="62"/>
      <c r="KJB48" s="62"/>
      <c r="KJC48" s="18"/>
      <c r="KJD48" s="16"/>
      <c r="KJE48" s="60"/>
      <c r="KJN48" s="62"/>
      <c r="KJO48" s="62"/>
      <c r="KJP48" s="62"/>
      <c r="KJQ48" s="18"/>
      <c r="KJR48" s="16"/>
      <c r="KJS48" s="60"/>
      <c r="KKB48" s="62"/>
      <c r="KKC48" s="62"/>
      <c r="KKD48" s="62"/>
      <c r="KKE48" s="18"/>
      <c r="KKF48" s="16"/>
      <c r="KKG48" s="60"/>
      <c r="KKP48" s="62"/>
      <c r="KKQ48" s="62"/>
      <c r="KKR48" s="62"/>
      <c r="KKS48" s="18"/>
      <c r="KKT48" s="16"/>
      <c r="KKU48" s="60"/>
      <c r="KLD48" s="62"/>
      <c r="KLE48" s="62"/>
      <c r="KLF48" s="62"/>
      <c r="KLG48" s="18"/>
      <c r="KLH48" s="16"/>
      <c r="KLI48" s="60"/>
      <c r="KLR48" s="62"/>
      <c r="KLS48" s="62"/>
      <c r="KLT48" s="62"/>
      <c r="KLU48" s="18"/>
      <c r="KLV48" s="16"/>
      <c r="KLW48" s="60"/>
      <c r="KMF48" s="62"/>
      <c r="KMG48" s="62"/>
      <c r="KMH48" s="62"/>
      <c r="KMI48" s="18"/>
      <c r="KMJ48" s="16"/>
      <c r="KMK48" s="60"/>
      <c r="KMT48" s="62"/>
      <c r="KMU48" s="62"/>
      <c r="KMV48" s="62"/>
      <c r="KMW48" s="18"/>
      <c r="KMX48" s="16"/>
      <c r="KMY48" s="60"/>
      <c r="KNH48" s="62"/>
      <c r="KNI48" s="62"/>
      <c r="KNJ48" s="62"/>
      <c r="KNK48" s="18"/>
      <c r="KNL48" s="16"/>
      <c r="KNM48" s="60"/>
      <c r="KNV48" s="62"/>
      <c r="KNW48" s="62"/>
      <c r="KNX48" s="62"/>
      <c r="KNY48" s="18"/>
      <c r="KNZ48" s="16"/>
      <c r="KOA48" s="60"/>
      <c r="KOJ48" s="62"/>
      <c r="KOK48" s="62"/>
      <c r="KOL48" s="62"/>
      <c r="KOM48" s="18"/>
      <c r="KON48" s="16"/>
      <c r="KOO48" s="60"/>
      <c r="KOX48" s="62"/>
      <c r="KOY48" s="62"/>
      <c r="KOZ48" s="62"/>
      <c r="KPA48" s="18"/>
      <c r="KPB48" s="16"/>
      <c r="KPC48" s="60"/>
      <c r="KPL48" s="62"/>
      <c r="KPM48" s="62"/>
      <c r="KPN48" s="62"/>
      <c r="KPO48" s="18"/>
      <c r="KPP48" s="16"/>
      <c r="KPQ48" s="60"/>
      <c r="KPZ48" s="62"/>
      <c r="KQA48" s="62"/>
      <c r="KQB48" s="62"/>
      <c r="KQC48" s="18"/>
      <c r="KQD48" s="16"/>
      <c r="KQE48" s="60"/>
      <c r="KQN48" s="62"/>
      <c r="KQO48" s="62"/>
      <c r="KQP48" s="62"/>
      <c r="KQQ48" s="18"/>
      <c r="KQR48" s="16"/>
      <c r="KQS48" s="60"/>
      <c r="KRB48" s="62"/>
      <c r="KRC48" s="62"/>
      <c r="KRD48" s="62"/>
      <c r="KRE48" s="18"/>
      <c r="KRF48" s="16"/>
      <c r="KRG48" s="60"/>
      <c r="KRP48" s="62"/>
      <c r="KRQ48" s="62"/>
      <c r="KRR48" s="62"/>
      <c r="KRS48" s="18"/>
      <c r="KRT48" s="16"/>
      <c r="KRU48" s="60"/>
      <c r="KSD48" s="62"/>
      <c r="KSE48" s="62"/>
      <c r="KSF48" s="62"/>
      <c r="KSG48" s="18"/>
      <c r="KSH48" s="16"/>
      <c r="KSI48" s="60"/>
      <c r="KSR48" s="62"/>
      <c r="KSS48" s="62"/>
      <c r="KST48" s="62"/>
      <c r="KSU48" s="18"/>
      <c r="KSV48" s="16"/>
      <c r="KSW48" s="60"/>
      <c r="KTF48" s="62"/>
      <c r="KTG48" s="62"/>
      <c r="KTH48" s="62"/>
      <c r="KTI48" s="18"/>
      <c r="KTJ48" s="16"/>
      <c r="KTK48" s="60"/>
      <c r="KTT48" s="62"/>
      <c r="KTU48" s="62"/>
      <c r="KTV48" s="62"/>
      <c r="KTW48" s="18"/>
      <c r="KTX48" s="16"/>
      <c r="KTY48" s="60"/>
      <c r="KUH48" s="62"/>
      <c r="KUI48" s="62"/>
      <c r="KUJ48" s="62"/>
      <c r="KUK48" s="18"/>
      <c r="KUL48" s="16"/>
      <c r="KUM48" s="60"/>
      <c r="KUV48" s="62"/>
      <c r="KUW48" s="62"/>
      <c r="KUX48" s="62"/>
      <c r="KUY48" s="18"/>
      <c r="KUZ48" s="16"/>
      <c r="KVA48" s="60"/>
      <c r="KVJ48" s="62"/>
      <c r="KVK48" s="62"/>
      <c r="KVL48" s="62"/>
      <c r="KVM48" s="18"/>
      <c r="KVN48" s="16"/>
      <c r="KVO48" s="60"/>
      <c r="KVX48" s="62"/>
      <c r="KVY48" s="62"/>
      <c r="KVZ48" s="62"/>
      <c r="KWA48" s="18"/>
      <c r="KWB48" s="16"/>
      <c r="KWC48" s="60"/>
      <c r="KWL48" s="62"/>
      <c r="KWM48" s="62"/>
      <c r="KWN48" s="62"/>
      <c r="KWO48" s="18"/>
      <c r="KWP48" s="16"/>
      <c r="KWQ48" s="60"/>
      <c r="KWZ48" s="62"/>
      <c r="KXA48" s="62"/>
      <c r="KXB48" s="62"/>
      <c r="KXC48" s="18"/>
      <c r="KXD48" s="16"/>
      <c r="KXE48" s="60"/>
      <c r="KXN48" s="62"/>
      <c r="KXO48" s="62"/>
      <c r="KXP48" s="62"/>
      <c r="KXQ48" s="18"/>
      <c r="KXR48" s="16"/>
      <c r="KXS48" s="60"/>
      <c r="KYB48" s="62"/>
      <c r="KYC48" s="62"/>
      <c r="KYD48" s="62"/>
      <c r="KYE48" s="18"/>
      <c r="KYF48" s="16"/>
      <c r="KYG48" s="60"/>
      <c r="KYP48" s="62"/>
      <c r="KYQ48" s="62"/>
      <c r="KYR48" s="62"/>
      <c r="KYS48" s="18"/>
      <c r="KYT48" s="16"/>
      <c r="KYU48" s="60"/>
      <c r="KZD48" s="62"/>
      <c r="KZE48" s="62"/>
      <c r="KZF48" s="62"/>
      <c r="KZG48" s="18"/>
      <c r="KZH48" s="16"/>
      <c r="KZI48" s="60"/>
      <c r="KZR48" s="62"/>
      <c r="KZS48" s="62"/>
      <c r="KZT48" s="62"/>
      <c r="KZU48" s="18"/>
      <c r="KZV48" s="16"/>
      <c r="KZW48" s="60"/>
      <c r="LAF48" s="62"/>
      <c r="LAG48" s="62"/>
      <c r="LAH48" s="62"/>
      <c r="LAI48" s="18"/>
      <c r="LAJ48" s="16"/>
      <c r="LAK48" s="60"/>
      <c r="LAT48" s="62"/>
      <c r="LAU48" s="62"/>
      <c r="LAV48" s="62"/>
      <c r="LAW48" s="18"/>
      <c r="LAX48" s="16"/>
      <c r="LAY48" s="60"/>
      <c r="LBH48" s="62"/>
      <c r="LBI48" s="62"/>
      <c r="LBJ48" s="62"/>
      <c r="LBK48" s="18"/>
      <c r="LBL48" s="16"/>
      <c r="LBM48" s="60"/>
      <c r="LBV48" s="62"/>
      <c r="LBW48" s="62"/>
      <c r="LBX48" s="62"/>
      <c r="LBY48" s="18"/>
      <c r="LBZ48" s="16"/>
      <c r="LCA48" s="60"/>
      <c r="LCJ48" s="62"/>
      <c r="LCK48" s="62"/>
      <c r="LCL48" s="62"/>
      <c r="LCM48" s="18"/>
      <c r="LCN48" s="16"/>
      <c r="LCO48" s="60"/>
      <c r="LCX48" s="62"/>
      <c r="LCY48" s="62"/>
      <c r="LCZ48" s="62"/>
      <c r="LDA48" s="18"/>
      <c r="LDB48" s="16"/>
      <c r="LDC48" s="60"/>
      <c r="LDL48" s="62"/>
      <c r="LDM48" s="62"/>
      <c r="LDN48" s="62"/>
      <c r="LDO48" s="18"/>
      <c r="LDP48" s="16"/>
      <c r="LDQ48" s="60"/>
      <c r="LDZ48" s="62"/>
      <c r="LEA48" s="62"/>
      <c r="LEB48" s="62"/>
      <c r="LEC48" s="18"/>
      <c r="LED48" s="16"/>
      <c r="LEE48" s="60"/>
      <c r="LEN48" s="62"/>
      <c r="LEO48" s="62"/>
      <c r="LEP48" s="62"/>
      <c r="LEQ48" s="18"/>
      <c r="LER48" s="16"/>
      <c r="LES48" s="60"/>
      <c r="LFB48" s="62"/>
      <c r="LFC48" s="62"/>
      <c r="LFD48" s="62"/>
      <c r="LFE48" s="18"/>
      <c r="LFF48" s="16"/>
      <c r="LFG48" s="60"/>
      <c r="LFP48" s="62"/>
      <c r="LFQ48" s="62"/>
      <c r="LFR48" s="62"/>
      <c r="LFS48" s="18"/>
      <c r="LFT48" s="16"/>
      <c r="LFU48" s="60"/>
      <c r="LGD48" s="62"/>
      <c r="LGE48" s="62"/>
      <c r="LGF48" s="62"/>
      <c r="LGG48" s="18"/>
      <c r="LGH48" s="16"/>
      <c r="LGI48" s="60"/>
      <c r="LGR48" s="62"/>
      <c r="LGS48" s="62"/>
      <c r="LGT48" s="62"/>
      <c r="LGU48" s="18"/>
      <c r="LGV48" s="16"/>
      <c r="LGW48" s="60"/>
      <c r="LHF48" s="62"/>
      <c r="LHG48" s="62"/>
      <c r="LHH48" s="62"/>
      <c r="LHI48" s="18"/>
      <c r="LHJ48" s="16"/>
      <c r="LHK48" s="60"/>
      <c r="LHT48" s="62"/>
      <c r="LHU48" s="62"/>
      <c r="LHV48" s="62"/>
      <c r="LHW48" s="18"/>
      <c r="LHX48" s="16"/>
      <c r="LHY48" s="60"/>
      <c r="LIH48" s="62"/>
      <c r="LII48" s="62"/>
      <c r="LIJ48" s="62"/>
      <c r="LIK48" s="18"/>
      <c r="LIL48" s="16"/>
      <c r="LIM48" s="60"/>
      <c r="LIV48" s="62"/>
      <c r="LIW48" s="62"/>
      <c r="LIX48" s="62"/>
      <c r="LIY48" s="18"/>
      <c r="LIZ48" s="16"/>
      <c r="LJA48" s="60"/>
      <c r="LJJ48" s="62"/>
      <c r="LJK48" s="62"/>
      <c r="LJL48" s="62"/>
      <c r="LJM48" s="18"/>
      <c r="LJN48" s="16"/>
      <c r="LJO48" s="60"/>
      <c r="LJX48" s="62"/>
      <c r="LJY48" s="62"/>
      <c r="LJZ48" s="62"/>
      <c r="LKA48" s="18"/>
      <c r="LKB48" s="16"/>
      <c r="LKC48" s="60"/>
      <c r="LKL48" s="62"/>
      <c r="LKM48" s="62"/>
      <c r="LKN48" s="62"/>
      <c r="LKO48" s="18"/>
      <c r="LKP48" s="16"/>
      <c r="LKQ48" s="60"/>
      <c r="LKZ48" s="62"/>
      <c r="LLA48" s="62"/>
      <c r="LLB48" s="62"/>
      <c r="LLC48" s="18"/>
      <c r="LLD48" s="16"/>
      <c r="LLE48" s="60"/>
      <c r="LLN48" s="62"/>
      <c r="LLO48" s="62"/>
      <c r="LLP48" s="62"/>
      <c r="LLQ48" s="18"/>
      <c r="LLR48" s="16"/>
      <c r="LLS48" s="60"/>
      <c r="LMB48" s="62"/>
      <c r="LMC48" s="62"/>
      <c r="LMD48" s="62"/>
      <c r="LME48" s="18"/>
      <c r="LMF48" s="16"/>
      <c r="LMG48" s="60"/>
      <c r="LMP48" s="62"/>
      <c r="LMQ48" s="62"/>
      <c r="LMR48" s="62"/>
      <c r="LMS48" s="18"/>
      <c r="LMT48" s="16"/>
      <c r="LMU48" s="60"/>
      <c r="LND48" s="62"/>
      <c r="LNE48" s="62"/>
      <c r="LNF48" s="62"/>
      <c r="LNG48" s="18"/>
      <c r="LNH48" s="16"/>
      <c r="LNI48" s="60"/>
      <c r="LNR48" s="62"/>
      <c r="LNS48" s="62"/>
      <c r="LNT48" s="62"/>
      <c r="LNU48" s="18"/>
      <c r="LNV48" s="16"/>
      <c r="LNW48" s="60"/>
      <c r="LOF48" s="62"/>
      <c r="LOG48" s="62"/>
      <c r="LOH48" s="62"/>
      <c r="LOI48" s="18"/>
      <c r="LOJ48" s="16"/>
      <c r="LOK48" s="60"/>
      <c r="LOT48" s="62"/>
      <c r="LOU48" s="62"/>
      <c r="LOV48" s="62"/>
      <c r="LOW48" s="18"/>
      <c r="LOX48" s="16"/>
      <c r="LOY48" s="60"/>
      <c r="LPH48" s="62"/>
      <c r="LPI48" s="62"/>
      <c r="LPJ48" s="62"/>
      <c r="LPK48" s="18"/>
      <c r="LPL48" s="16"/>
      <c r="LPM48" s="60"/>
      <c r="LPV48" s="62"/>
      <c r="LPW48" s="62"/>
      <c r="LPX48" s="62"/>
      <c r="LPY48" s="18"/>
      <c r="LPZ48" s="16"/>
      <c r="LQA48" s="60"/>
      <c r="LQJ48" s="62"/>
      <c r="LQK48" s="62"/>
      <c r="LQL48" s="62"/>
      <c r="LQM48" s="18"/>
      <c r="LQN48" s="16"/>
      <c r="LQO48" s="60"/>
      <c r="LQX48" s="62"/>
      <c r="LQY48" s="62"/>
      <c r="LQZ48" s="62"/>
      <c r="LRA48" s="18"/>
      <c r="LRB48" s="16"/>
      <c r="LRC48" s="60"/>
      <c r="LRL48" s="62"/>
      <c r="LRM48" s="62"/>
      <c r="LRN48" s="62"/>
      <c r="LRO48" s="18"/>
      <c r="LRP48" s="16"/>
      <c r="LRQ48" s="60"/>
      <c r="LRZ48" s="62"/>
      <c r="LSA48" s="62"/>
      <c r="LSB48" s="62"/>
      <c r="LSC48" s="18"/>
      <c r="LSD48" s="16"/>
      <c r="LSE48" s="60"/>
      <c r="LSN48" s="62"/>
      <c r="LSO48" s="62"/>
      <c r="LSP48" s="62"/>
      <c r="LSQ48" s="18"/>
      <c r="LSR48" s="16"/>
      <c r="LSS48" s="60"/>
      <c r="LTB48" s="62"/>
      <c r="LTC48" s="62"/>
      <c r="LTD48" s="62"/>
      <c r="LTE48" s="18"/>
      <c r="LTF48" s="16"/>
      <c r="LTG48" s="60"/>
      <c r="LTP48" s="62"/>
      <c r="LTQ48" s="62"/>
      <c r="LTR48" s="62"/>
      <c r="LTS48" s="18"/>
      <c r="LTT48" s="16"/>
      <c r="LTU48" s="60"/>
      <c r="LUD48" s="62"/>
      <c r="LUE48" s="62"/>
      <c r="LUF48" s="62"/>
      <c r="LUG48" s="18"/>
      <c r="LUH48" s="16"/>
      <c r="LUI48" s="60"/>
      <c r="LUR48" s="62"/>
      <c r="LUS48" s="62"/>
      <c r="LUT48" s="62"/>
      <c r="LUU48" s="18"/>
      <c r="LUV48" s="16"/>
      <c r="LUW48" s="60"/>
      <c r="LVF48" s="62"/>
      <c r="LVG48" s="62"/>
      <c r="LVH48" s="62"/>
      <c r="LVI48" s="18"/>
      <c r="LVJ48" s="16"/>
      <c r="LVK48" s="60"/>
      <c r="LVT48" s="62"/>
      <c r="LVU48" s="62"/>
      <c r="LVV48" s="62"/>
      <c r="LVW48" s="18"/>
      <c r="LVX48" s="16"/>
      <c r="LVY48" s="60"/>
      <c r="LWH48" s="62"/>
      <c r="LWI48" s="62"/>
      <c r="LWJ48" s="62"/>
      <c r="LWK48" s="18"/>
      <c r="LWL48" s="16"/>
      <c r="LWM48" s="60"/>
      <c r="LWV48" s="62"/>
      <c r="LWW48" s="62"/>
      <c r="LWX48" s="62"/>
      <c r="LWY48" s="18"/>
      <c r="LWZ48" s="16"/>
      <c r="LXA48" s="60"/>
      <c r="LXJ48" s="62"/>
      <c r="LXK48" s="62"/>
      <c r="LXL48" s="62"/>
      <c r="LXM48" s="18"/>
      <c r="LXN48" s="16"/>
      <c r="LXO48" s="60"/>
      <c r="LXX48" s="62"/>
      <c r="LXY48" s="62"/>
      <c r="LXZ48" s="62"/>
      <c r="LYA48" s="18"/>
      <c r="LYB48" s="16"/>
      <c r="LYC48" s="60"/>
      <c r="LYL48" s="62"/>
      <c r="LYM48" s="62"/>
      <c r="LYN48" s="62"/>
      <c r="LYO48" s="18"/>
      <c r="LYP48" s="16"/>
      <c r="LYQ48" s="60"/>
      <c r="LYZ48" s="62"/>
      <c r="LZA48" s="62"/>
      <c r="LZB48" s="62"/>
      <c r="LZC48" s="18"/>
      <c r="LZD48" s="16"/>
      <c r="LZE48" s="60"/>
      <c r="LZN48" s="62"/>
      <c r="LZO48" s="62"/>
      <c r="LZP48" s="62"/>
      <c r="LZQ48" s="18"/>
      <c r="LZR48" s="16"/>
      <c r="LZS48" s="60"/>
      <c r="MAB48" s="62"/>
      <c r="MAC48" s="62"/>
      <c r="MAD48" s="62"/>
      <c r="MAE48" s="18"/>
      <c r="MAF48" s="16"/>
      <c r="MAG48" s="60"/>
      <c r="MAP48" s="62"/>
      <c r="MAQ48" s="62"/>
      <c r="MAR48" s="62"/>
      <c r="MAS48" s="18"/>
      <c r="MAT48" s="16"/>
      <c r="MAU48" s="60"/>
      <c r="MBD48" s="62"/>
      <c r="MBE48" s="62"/>
      <c r="MBF48" s="62"/>
      <c r="MBG48" s="18"/>
      <c r="MBH48" s="16"/>
      <c r="MBI48" s="60"/>
      <c r="MBR48" s="62"/>
      <c r="MBS48" s="62"/>
      <c r="MBT48" s="62"/>
      <c r="MBU48" s="18"/>
      <c r="MBV48" s="16"/>
      <c r="MBW48" s="60"/>
      <c r="MCF48" s="62"/>
      <c r="MCG48" s="62"/>
      <c r="MCH48" s="62"/>
      <c r="MCI48" s="18"/>
      <c r="MCJ48" s="16"/>
      <c r="MCK48" s="60"/>
      <c r="MCT48" s="62"/>
      <c r="MCU48" s="62"/>
      <c r="MCV48" s="62"/>
      <c r="MCW48" s="18"/>
      <c r="MCX48" s="16"/>
      <c r="MCY48" s="60"/>
      <c r="MDH48" s="62"/>
      <c r="MDI48" s="62"/>
      <c r="MDJ48" s="62"/>
      <c r="MDK48" s="18"/>
      <c r="MDL48" s="16"/>
      <c r="MDM48" s="60"/>
      <c r="MDV48" s="62"/>
      <c r="MDW48" s="62"/>
      <c r="MDX48" s="62"/>
      <c r="MDY48" s="18"/>
      <c r="MDZ48" s="16"/>
      <c r="MEA48" s="60"/>
      <c r="MEJ48" s="62"/>
      <c r="MEK48" s="62"/>
      <c r="MEL48" s="62"/>
      <c r="MEM48" s="18"/>
      <c r="MEN48" s="16"/>
      <c r="MEO48" s="60"/>
      <c r="MEX48" s="62"/>
      <c r="MEY48" s="62"/>
      <c r="MEZ48" s="62"/>
      <c r="MFA48" s="18"/>
      <c r="MFB48" s="16"/>
      <c r="MFC48" s="60"/>
      <c r="MFL48" s="62"/>
      <c r="MFM48" s="62"/>
      <c r="MFN48" s="62"/>
      <c r="MFO48" s="18"/>
      <c r="MFP48" s="16"/>
      <c r="MFQ48" s="60"/>
      <c r="MFZ48" s="62"/>
      <c r="MGA48" s="62"/>
      <c r="MGB48" s="62"/>
      <c r="MGC48" s="18"/>
      <c r="MGD48" s="16"/>
      <c r="MGE48" s="60"/>
      <c r="MGN48" s="62"/>
      <c r="MGO48" s="62"/>
      <c r="MGP48" s="62"/>
      <c r="MGQ48" s="18"/>
      <c r="MGR48" s="16"/>
      <c r="MGS48" s="60"/>
      <c r="MHB48" s="62"/>
      <c r="MHC48" s="62"/>
      <c r="MHD48" s="62"/>
      <c r="MHE48" s="18"/>
      <c r="MHF48" s="16"/>
      <c r="MHG48" s="60"/>
      <c r="MHP48" s="62"/>
      <c r="MHQ48" s="62"/>
      <c r="MHR48" s="62"/>
      <c r="MHS48" s="18"/>
      <c r="MHT48" s="16"/>
      <c r="MHU48" s="60"/>
      <c r="MID48" s="62"/>
      <c r="MIE48" s="62"/>
      <c r="MIF48" s="62"/>
      <c r="MIG48" s="18"/>
      <c r="MIH48" s="16"/>
      <c r="MII48" s="60"/>
      <c r="MIR48" s="62"/>
      <c r="MIS48" s="62"/>
      <c r="MIT48" s="62"/>
      <c r="MIU48" s="18"/>
      <c r="MIV48" s="16"/>
      <c r="MIW48" s="60"/>
      <c r="MJF48" s="62"/>
      <c r="MJG48" s="62"/>
      <c r="MJH48" s="62"/>
      <c r="MJI48" s="18"/>
      <c r="MJJ48" s="16"/>
      <c r="MJK48" s="60"/>
      <c r="MJT48" s="62"/>
      <c r="MJU48" s="62"/>
      <c r="MJV48" s="62"/>
      <c r="MJW48" s="18"/>
      <c r="MJX48" s="16"/>
      <c r="MJY48" s="60"/>
      <c r="MKH48" s="62"/>
      <c r="MKI48" s="62"/>
      <c r="MKJ48" s="62"/>
      <c r="MKK48" s="18"/>
      <c r="MKL48" s="16"/>
      <c r="MKM48" s="60"/>
      <c r="MKV48" s="62"/>
      <c r="MKW48" s="62"/>
      <c r="MKX48" s="62"/>
      <c r="MKY48" s="18"/>
      <c r="MKZ48" s="16"/>
      <c r="MLA48" s="60"/>
      <c r="MLJ48" s="62"/>
      <c r="MLK48" s="62"/>
      <c r="MLL48" s="62"/>
      <c r="MLM48" s="18"/>
      <c r="MLN48" s="16"/>
      <c r="MLO48" s="60"/>
      <c r="MLX48" s="62"/>
      <c r="MLY48" s="62"/>
      <c r="MLZ48" s="62"/>
      <c r="MMA48" s="18"/>
      <c r="MMB48" s="16"/>
      <c r="MMC48" s="60"/>
      <c r="MML48" s="62"/>
      <c r="MMM48" s="62"/>
      <c r="MMN48" s="62"/>
      <c r="MMO48" s="18"/>
      <c r="MMP48" s="16"/>
      <c r="MMQ48" s="60"/>
      <c r="MMZ48" s="62"/>
      <c r="MNA48" s="62"/>
      <c r="MNB48" s="62"/>
      <c r="MNC48" s="18"/>
      <c r="MND48" s="16"/>
      <c r="MNE48" s="60"/>
      <c r="MNN48" s="62"/>
      <c r="MNO48" s="62"/>
      <c r="MNP48" s="62"/>
      <c r="MNQ48" s="18"/>
      <c r="MNR48" s="16"/>
      <c r="MNS48" s="60"/>
      <c r="MOB48" s="62"/>
      <c r="MOC48" s="62"/>
      <c r="MOD48" s="62"/>
      <c r="MOE48" s="18"/>
      <c r="MOF48" s="16"/>
      <c r="MOG48" s="60"/>
      <c r="MOP48" s="62"/>
      <c r="MOQ48" s="62"/>
      <c r="MOR48" s="62"/>
      <c r="MOS48" s="18"/>
      <c r="MOT48" s="16"/>
      <c r="MOU48" s="60"/>
      <c r="MPD48" s="62"/>
      <c r="MPE48" s="62"/>
      <c r="MPF48" s="62"/>
      <c r="MPG48" s="18"/>
      <c r="MPH48" s="16"/>
      <c r="MPI48" s="60"/>
      <c r="MPR48" s="62"/>
      <c r="MPS48" s="62"/>
      <c r="MPT48" s="62"/>
      <c r="MPU48" s="18"/>
      <c r="MPV48" s="16"/>
      <c r="MPW48" s="60"/>
      <c r="MQF48" s="62"/>
      <c r="MQG48" s="62"/>
      <c r="MQH48" s="62"/>
      <c r="MQI48" s="18"/>
      <c r="MQJ48" s="16"/>
      <c r="MQK48" s="60"/>
      <c r="MQT48" s="62"/>
      <c r="MQU48" s="62"/>
      <c r="MQV48" s="62"/>
      <c r="MQW48" s="18"/>
      <c r="MQX48" s="16"/>
      <c r="MQY48" s="60"/>
      <c r="MRH48" s="62"/>
      <c r="MRI48" s="62"/>
      <c r="MRJ48" s="62"/>
      <c r="MRK48" s="18"/>
      <c r="MRL48" s="16"/>
      <c r="MRM48" s="60"/>
      <c r="MRV48" s="62"/>
      <c r="MRW48" s="62"/>
      <c r="MRX48" s="62"/>
      <c r="MRY48" s="18"/>
      <c r="MRZ48" s="16"/>
      <c r="MSA48" s="60"/>
      <c r="MSJ48" s="62"/>
      <c r="MSK48" s="62"/>
      <c r="MSL48" s="62"/>
      <c r="MSM48" s="18"/>
      <c r="MSN48" s="16"/>
      <c r="MSO48" s="60"/>
      <c r="MSX48" s="62"/>
      <c r="MSY48" s="62"/>
      <c r="MSZ48" s="62"/>
      <c r="MTA48" s="18"/>
      <c r="MTB48" s="16"/>
      <c r="MTC48" s="60"/>
      <c r="MTL48" s="62"/>
      <c r="MTM48" s="62"/>
      <c r="MTN48" s="62"/>
      <c r="MTO48" s="18"/>
      <c r="MTP48" s="16"/>
      <c r="MTQ48" s="60"/>
      <c r="MTZ48" s="62"/>
      <c r="MUA48" s="62"/>
      <c r="MUB48" s="62"/>
      <c r="MUC48" s="18"/>
      <c r="MUD48" s="16"/>
      <c r="MUE48" s="60"/>
      <c r="MUN48" s="62"/>
      <c r="MUO48" s="62"/>
      <c r="MUP48" s="62"/>
      <c r="MUQ48" s="18"/>
      <c r="MUR48" s="16"/>
      <c r="MUS48" s="60"/>
      <c r="MVB48" s="62"/>
      <c r="MVC48" s="62"/>
      <c r="MVD48" s="62"/>
      <c r="MVE48" s="18"/>
      <c r="MVF48" s="16"/>
      <c r="MVG48" s="60"/>
      <c r="MVP48" s="62"/>
      <c r="MVQ48" s="62"/>
      <c r="MVR48" s="62"/>
      <c r="MVS48" s="18"/>
      <c r="MVT48" s="16"/>
      <c r="MVU48" s="60"/>
      <c r="MWD48" s="62"/>
      <c r="MWE48" s="62"/>
      <c r="MWF48" s="62"/>
      <c r="MWG48" s="18"/>
      <c r="MWH48" s="16"/>
      <c r="MWI48" s="60"/>
      <c r="MWR48" s="62"/>
      <c r="MWS48" s="62"/>
      <c r="MWT48" s="62"/>
      <c r="MWU48" s="18"/>
      <c r="MWV48" s="16"/>
      <c r="MWW48" s="60"/>
      <c r="MXF48" s="62"/>
      <c r="MXG48" s="62"/>
      <c r="MXH48" s="62"/>
      <c r="MXI48" s="18"/>
      <c r="MXJ48" s="16"/>
      <c r="MXK48" s="60"/>
      <c r="MXT48" s="62"/>
      <c r="MXU48" s="62"/>
      <c r="MXV48" s="62"/>
      <c r="MXW48" s="18"/>
      <c r="MXX48" s="16"/>
      <c r="MXY48" s="60"/>
      <c r="MYH48" s="62"/>
      <c r="MYI48" s="62"/>
      <c r="MYJ48" s="62"/>
      <c r="MYK48" s="18"/>
      <c r="MYL48" s="16"/>
      <c r="MYM48" s="60"/>
      <c r="MYV48" s="62"/>
      <c r="MYW48" s="62"/>
      <c r="MYX48" s="62"/>
      <c r="MYY48" s="18"/>
      <c r="MYZ48" s="16"/>
      <c r="MZA48" s="60"/>
      <c r="MZJ48" s="62"/>
      <c r="MZK48" s="62"/>
      <c r="MZL48" s="62"/>
      <c r="MZM48" s="18"/>
      <c r="MZN48" s="16"/>
      <c r="MZO48" s="60"/>
      <c r="MZX48" s="62"/>
      <c r="MZY48" s="62"/>
      <c r="MZZ48" s="62"/>
      <c r="NAA48" s="18"/>
      <c r="NAB48" s="16"/>
      <c r="NAC48" s="60"/>
      <c r="NAL48" s="62"/>
      <c r="NAM48" s="62"/>
      <c r="NAN48" s="62"/>
      <c r="NAO48" s="18"/>
      <c r="NAP48" s="16"/>
      <c r="NAQ48" s="60"/>
      <c r="NAZ48" s="62"/>
      <c r="NBA48" s="62"/>
      <c r="NBB48" s="62"/>
      <c r="NBC48" s="18"/>
      <c r="NBD48" s="16"/>
      <c r="NBE48" s="60"/>
      <c r="NBN48" s="62"/>
      <c r="NBO48" s="62"/>
      <c r="NBP48" s="62"/>
      <c r="NBQ48" s="18"/>
      <c r="NBR48" s="16"/>
      <c r="NBS48" s="60"/>
      <c r="NCB48" s="62"/>
      <c r="NCC48" s="62"/>
      <c r="NCD48" s="62"/>
      <c r="NCE48" s="18"/>
      <c r="NCF48" s="16"/>
      <c r="NCG48" s="60"/>
      <c r="NCP48" s="62"/>
      <c r="NCQ48" s="62"/>
      <c r="NCR48" s="62"/>
      <c r="NCS48" s="18"/>
      <c r="NCT48" s="16"/>
      <c r="NCU48" s="60"/>
      <c r="NDD48" s="62"/>
      <c r="NDE48" s="62"/>
      <c r="NDF48" s="62"/>
      <c r="NDG48" s="18"/>
      <c r="NDH48" s="16"/>
      <c r="NDI48" s="60"/>
      <c r="NDR48" s="62"/>
      <c r="NDS48" s="62"/>
      <c r="NDT48" s="62"/>
      <c r="NDU48" s="18"/>
      <c r="NDV48" s="16"/>
      <c r="NDW48" s="60"/>
      <c r="NEF48" s="62"/>
      <c r="NEG48" s="62"/>
      <c r="NEH48" s="62"/>
      <c r="NEI48" s="18"/>
      <c r="NEJ48" s="16"/>
      <c r="NEK48" s="60"/>
      <c r="NET48" s="62"/>
      <c r="NEU48" s="62"/>
      <c r="NEV48" s="62"/>
      <c r="NEW48" s="18"/>
      <c r="NEX48" s="16"/>
      <c r="NEY48" s="60"/>
      <c r="NFH48" s="62"/>
      <c r="NFI48" s="62"/>
      <c r="NFJ48" s="62"/>
      <c r="NFK48" s="18"/>
      <c r="NFL48" s="16"/>
      <c r="NFM48" s="60"/>
      <c r="NFV48" s="62"/>
      <c r="NFW48" s="62"/>
      <c r="NFX48" s="62"/>
      <c r="NFY48" s="18"/>
      <c r="NFZ48" s="16"/>
      <c r="NGA48" s="60"/>
      <c r="NGJ48" s="62"/>
      <c r="NGK48" s="62"/>
      <c r="NGL48" s="62"/>
      <c r="NGM48" s="18"/>
      <c r="NGN48" s="16"/>
      <c r="NGO48" s="60"/>
      <c r="NGX48" s="62"/>
      <c r="NGY48" s="62"/>
      <c r="NGZ48" s="62"/>
      <c r="NHA48" s="18"/>
      <c r="NHB48" s="16"/>
      <c r="NHC48" s="60"/>
      <c r="NHL48" s="62"/>
      <c r="NHM48" s="62"/>
      <c r="NHN48" s="62"/>
      <c r="NHO48" s="18"/>
      <c r="NHP48" s="16"/>
      <c r="NHQ48" s="60"/>
      <c r="NHZ48" s="62"/>
      <c r="NIA48" s="62"/>
      <c r="NIB48" s="62"/>
      <c r="NIC48" s="18"/>
      <c r="NID48" s="16"/>
      <c r="NIE48" s="60"/>
      <c r="NIN48" s="62"/>
      <c r="NIO48" s="62"/>
      <c r="NIP48" s="62"/>
      <c r="NIQ48" s="18"/>
      <c r="NIR48" s="16"/>
      <c r="NIS48" s="60"/>
      <c r="NJB48" s="62"/>
      <c r="NJC48" s="62"/>
      <c r="NJD48" s="62"/>
      <c r="NJE48" s="18"/>
      <c r="NJF48" s="16"/>
      <c r="NJG48" s="60"/>
      <c r="NJP48" s="62"/>
      <c r="NJQ48" s="62"/>
      <c r="NJR48" s="62"/>
      <c r="NJS48" s="18"/>
      <c r="NJT48" s="16"/>
      <c r="NJU48" s="60"/>
      <c r="NKD48" s="62"/>
      <c r="NKE48" s="62"/>
      <c r="NKF48" s="62"/>
      <c r="NKG48" s="18"/>
      <c r="NKH48" s="16"/>
      <c r="NKI48" s="60"/>
      <c r="NKR48" s="62"/>
      <c r="NKS48" s="62"/>
      <c r="NKT48" s="62"/>
      <c r="NKU48" s="18"/>
      <c r="NKV48" s="16"/>
      <c r="NKW48" s="60"/>
      <c r="NLF48" s="62"/>
      <c r="NLG48" s="62"/>
      <c r="NLH48" s="62"/>
      <c r="NLI48" s="18"/>
      <c r="NLJ48" s="16"/>
      <c r="NLK48" s="60"/>
      <c r="NLT48" s="62"/>
      <c r="NLU48" s="62"/>
      <c r="NLV48" s="62"/>
      <c r="NLW48" s="18"/>
      <c r="NLX48" s="16"/>
      <c r="NLY48" s="60"/>
      <c r="NMH48" s="62"/>
      <c r="NMI48" s="62"/>
      <c r="NMJ48" s="62"/>
      <c r="NMK48" s="18"/>
      <c r="NML48" s="16"/>
      <c r="NMM48" s="60"/>
      <c r="NMV48" s="62"/>
      <c r="NMW48" s="62"/>
      <c r="NMX48" s="62"/>
      <c r="NMY48" s="18"/>
      <c r="NMZ48" s="16"/>
      <c r="NNA48" s="60"/>
      <c r="NNJ48" s="62"/>
      <c r="NNK48" s="62"/>
      <c r="NNL48" s="62"/>
      <c r="NNM48" s="18"/>
      <c r="NNN48" s="16"/>
      <c r="NNO48" s="60"/>
      <c r="NNX48" s="62"/>
      <c r="NNY48" s="62"/>
      <c r="NNZ48" s="62"/>
      <c r="NOA48" s="18"/>
      <c r="NOB48" s="16"/>
      <c r="NOC48" s="60"/>
      <c r="NOL48" s="62"/>
      <c r="NOM48" s="62"/>
      <c r="NON48" s="62"/>
      <c r="NOO48" s="18"/>
      <c r="NOP48" s="16"/>
      <c r="NOQ48" s="60"/>
      <c r="NOZ48" s="62"/>
      <c r="NPA48" s="62"/>
      <c r="NPB48" s="62"/>
      <c r="NPC48" s="18"/>
      <c r="NPD48" s="16"/>
      <c r="NPE48" s="60"/>
      <c r="NPN48" s="62"/>
      <c r="NPO48" s="62"/>
      <c r="NPP48" s="62"/>
      <c r="NPQ48" s="18"/>
      <c r="NPR48" s="16"/>
      <c r="NPS48" s="60"/>
      <c r="NQB48" s="62"/>
      <c r="NQC48" s="62"/>
      <c r="NQD48" s="62"/>
      <c r="NQE48" s="18"/>
      <c r="NQF48" s="16"/>
      <c r="NQG48" s="60"/>
      <c r="NQP48" s="62"/>
      <c r="NQQ48" s="62"/>
      <c r="NQR48" s="62"/>
      <c r="NQS48" s="18"/>
      <c r="NQT48" s="16"/>
      <c r="NQU48" s="60"/>
      <c r="NRD48" s="62"/>
      <c r="NRE48" s="62"/>
      <c r="NRF48" s="62"/>
      <c r="NRG48" s="18"/>
      <c r="NRH48" s="16"/>
      <c r="NRI48" s="60"/>
      <c r="NRR48" s="62"/>
      <c r="NRS48" s="62"/>
      <c r="NRT48" s="62"/>
      <c r="NRU48" s="18"/>
      <c r="NRV48" s="16"/>
      <c r="NRW48" s="60"/>
      <c r="NSF48" s="62"/>
      <c r="NSG48" s="62"/>
      <c r="NSH48" s="62"/>
      <c r="NSI48" s="18"/>
      <c r="NSJ48" s="16"/>
      <c r="NSK48" s="60"/>
      <c r="NST48" s="62"/>
      <c r="NSU48" s="62"/>
      <c r="NSV48" s="62"/>
      <c r="NSW48" s="18"/>
      <c r="NSX48" s="16"/>
      <c r="NSY48" s="60"/>
      <c r="NTH48" s="62"/>
      <c r="NTI48" s="62"/>
      <c r="NTJ48" s="62"/>
      <c r="NTK48" s="18"/>
      <c r="NTL48" s="16"/>
      <c r="NTM48" s="60"/>
      <c r="NTV48" s="62"/>
      <c r="NTW48" s="62"/>
      <c r="NTX48" s="62"/>
      <c r="NTY48" s="18"/>
      <c r="NTZ48" s="16"/>
      <c r="NUA48" s="60"/>
      <c r="NUJ48" s="62"/>
      <c r="NUK48" s="62"/>
      <c r="NUL48" s="62"/>
      <c r="NUM48" s="18"/>
      <c r="NUN48" s="16"/>
      <c r="NUO48" s="60"/>
      <c r="NUX48" s="62"/>
      <c r="NUY48" s="62"/>
      <c r="NUZ48" s="62"/>
      <c r="NVA48" s="18"/>
      <c r="NVB48" s="16"/>
      <c r="NVC48" s="60"/>
      <c r="NVL48" s="62"/>
      <c r="NVM48" s="62"/>
      <c r="NVN48" s="62"/>
      <c r="NVO48" s="18"/>
      <c r="NVP48" s="16"/>
      <c r="NVQ48" s="60"/>
      <c r="NVZ48" s="62"/>
      <c r="NWA48" s="62"/>
      <c r="NWB48" s="62"/>
      <c r="NWC48" s="18"/>
      <c r="NWD48" s="16"/>
      <c r="NWE48" s="60"/>
      <c r="NWN48" s="62"/>
      <c r="NWO48" s="62"/>
      <c r="NWP48" s="62"/>
      <c r="NWQ48" s="18"/>
      <c r="NWR48" s="16"/>
      <c r="NWS48" s="60"/>
      <c r="NXB48" s="62"/>
      <c r="NXC48" s="62"/>
      <c r="NXD48" s="62"/>
      <c r="NXE48" s="18"/>
      <c r="NXF48" s="16"/>
      <c r="NXG48" s="60"/>
      <c r="NXP48" s="62"/>
      <c r="NXQ48" s="62"/>
      <c r="NXR48" s="62"/>
      <c r="NXS48" s="18"/>
      <c r="NXT48" s="16"/>
      <c r="NXU48" s="60"/>
      <c r="NYD48" s="62"/>
      <c r="NYE48" s="62"/>
      <c r="NYF48" s="62"/>
      <c r="NYG48" s="18"/>
      <c r="NYH48" s="16"/>
      <c r="NYI48" s="60"/>
      <c r="NYR48" s="62"/>
      <c r="NYS48" s="62"/>
      <c r="NYT48" s="62"/>
      <c r="NYU48" s="18"/>
      <c r="NYV48" s="16"/>
      <c r="NYW48" s="60"/>
      <c r="NZF48" s="62"/>
      <c r="NZG48" s="62"/>
      <c r="NZH48" s="62"/>
      <c r="NZI48" s="18"/>
      <c r="NZJ48" s="16"/>
      <c r="NZK48" s="60"/>
      <c r="NZT48" s="62"/>
      <c r="NZU48" s="62"/>
      <c r="NZV48" s="62"/>
      <c r="NZW48" s="18"/>
      <c r="NZX48" s="16"/>
      <c r="NZY48" s="60"/>
      <c r="OAH48" s="62"/>
      <c r="OAI48" s="62"/>
      <c r="OAJ48" s="62"/>
      <c r="OAK48" s="18"/>
      <c r="OAL48" s="16"/>
      <c r="OAM48" s="60"/>
      <c r="OAV48" s="62"/>
      <c r="OAW48" s="62"/>
      <c r="OAX48" s="62"/>
      <c r="OAY48" s="18"/>
      <c r="OAZ48" s="16"/>
      <c r="OBA48" s="60"/>
      <c r="OBJ48" s="62"/>
      <c r="OBK48" s="62"/>
      <c r="OBL48" s="62"/>
      <c r="OBM48" s="18"/>
      <c r="OBN48" s="16"/>
      <c r="OBO48" s="60"/>
      <c r="OBX48" s="62"/>
      <c r="OBY48" s="62"/>
      <c r="OBZ48" s="62"/>
      <c r="OCA48" s="18"/>
      <c r="OCB48" s="16"/>
      <c r="OCC48" s="60"/>
      <c r="OCL48" s="62"/>
      <c r="OCM48" s="62"/>
      <c r="OCN48" s="62"/>
      <c r="OCO48" s="18"/>
      <c r="OCP48" s="16"/>
      <c r="OCQ48" s="60"/>
      <c r="OCZ48" s="62"/>
      <c r="ODA48" s="62"/>
      <c r="ODB48" s="62"/>
      <c r="ODC48" s="18"/>
      <c r="ODD48" s="16"/>
      <c r="ODE48" s="60"/>
      <c r="ODN48" s="62"/>
      <c r="ODO48" s="62"/>
      <c r="ODP48" s="62"/>
      <c r="ODQ48" s="18"/>
      <c r="ODR48" s="16"/>
      <c r="ODS48" s="60"/>
      <c r="OEB48" s="62"/>
      <c r="OEC48" s="62"/>
      <c r="OED48" s="62"/>
      <c r="OEE48" s="18"/>
      <c r="OEF48" s="16"/>
      <c r="OEG48" s="60"/>
      <c r="OEP48" s="62"/>
      <c r="OEQ48" s="62"/>
      <c r="OER48" s="62"/>
      <c r="OES48" s="18"/>
      <c r="OET48" s="16"/>
      <c r="OEU48" s="60"/>
      <c r="OFD48" s="62"/>
      <c r="OFE48" s="62"/>
      <c r="OFF48" s="62"/>
      <c r="OFG48" s="18"/>
      <c r="OFH48" s="16"/>
      <c r="OFI48" s="60"/>
      <c r="OFR48" s="62"/>
      <c r="OFS48" s="62"/>
      <c r="OFT48" s="62"/>
      <c r="OFU48" s="18"/>
      <c r="OFV48" s="16"/>
      <c r="OFW48" s="60"/>
      <c r="OGF48" s="62"/>
      <c r="OGG48" s="62"/>
      <c r="OGH48" s="62"/>
      <c r="OGI48" s="18"/>
      <c r="OGJ48" s="16"/>
      <c r="OGK48" s="60"/>
      <c r="OGT48" s="62"/>
      <c r="OGU48" s="62"/>
      <c r="OGV48" s="62"/>
      <c r="OGW48" s="18"/>
      <c r="OGX48" s="16"/>
      <c r="OGY48" s="60"/>
      <c r="OHH48" s="62"/>
      <c r="OHI48" s="62"/>
      <c r="OHJ48" s="62"/>
      <c r="OHK48" s="18"/>
      <c r="OHL48" s="16"/>
      <c r="OHM48" s="60"/>
      <c r="OHV48" s="62"/>
      <c r="OHW48" s="62"/>
      <c r="OHX48" s="62"/>
      <c r="OHY48" s="18"/>
      <c r="OHZ48" s="16"/>
      <c r="OIA48" s="60"/>
      <c r="OIJ48" s="62"/>
      <c r="OIK48" s="62"/>
      <c r="OIL48" s="62"/>
      <c r="OIM48" s="18"/>
      <c r="OIN48" s="16"/>
      <c r="OIO48" s="60"/>
      <c r="OIX48" s="62"/>
      <c r="OIY48" s="62"/>
      <c r="OIZ48" s="62"/>
      <c r="OJA48" s="18"/>
      <c r="OJB48" s="16"/>
      <c r="OJC48" s="60"/>
      <c r="OJL48" s="62"/>
      <c r="OJM48" s="62"/>
      <c r="OJN48" s="62"/>
      <c r="OJO48" s="18"/>
      <c r="OJP48" s="16"/>
      <c r="OJQ48" s="60"/>
      <c r="OJZ48" s="62"/>
      <c r="OKA48" s="62"/>
      <c r="OKB48" s="62"/>
      <c r="OKC48" s="18"/>
      <c r="OKD48" s="16"/>
      <c r="OKE48" s="60"/>
      <c r="OKN48" s="62"/>
      <c r="OKO48" s="62"/>
      <c r="OKP48" s="62"/>
      <c r="OKQ48" s="18"/>
      <c r="OKR48" s="16"/>
      <c r="OKS48" s="60"/>
      <c r="OLB48" s="62"/>
      <c r="OLC48" s="62"/>
      <c r="OLD48" s="62"/>
      <c r="OLE48" s="18"/>
      <c r="OLF48" s="16"/>
      <c r="OLG48" s="60"/>
      <c r="OLP48" s="62"/>
      <c r="OLQ48" s="62"/>
      <c r="OLR48" s="62"/>
      <c r="OLS48" s="18"/>
      <c r="OLT48" s="16"/>
      <c r="OLU48" s="60"/>
      <c r="OMD48" s="62"/>
      <c r="OME48" s="62"/>
      <c r="OMF48" s="62"/>
      <c r="OMG48" s="18"/>
      <c r="OMH48" s="16"/>
      <c r="OMI48" s="60"/>
      <c r="OMR48" s="62"/>
      <c r="OMS48" s="62"/>
      <c r="OMT48" s="62"/>
      <c r="OMU48" s="18"/>
      <c r="OMV48" s="16"/>
      <c r="OMW48" s="60"/>
      <c r="ONF48" s="62"/>
      <c r="ONG48" s="62"/>
      <c r="ONH48" s="62"/>
      <c r="ONI48" s="18"/>
      <c r="ONJ48" s="16"/>
      <c r="ONK48" s="60"/>
      <c r="ONT48" s="62"/>
      <c r="ONU48" s="62"/>
      <c r="ONV48" s="62"/>
      <c r="ONW48" s="18"/>
      <c r="ONX48" s="16"/>
      <c r="ONY48" s="60"/>
      <c r="OOH48" s="62"/>
      <c r="OOI48" s="62"/>
      <c r="OOJ48" s="62"/>
      <c r="OOK48" s="18"/>
      <c r="OOL48" s="16"/>
      <c r="OOM48" s="60"/>
      <c r="OOV48" s="62"/>
      <c r="OOW48" s="62"/>
      <c r="OOX48" s="62"/>
      <c r="OOY48" s="18"/>
      <c r="OOZ48" s="16"/>
      <c r="OPA48" s="60"/>
      <c r="OPJ48" s="62"/>
      <c r="OPK48" s="62"/>
      <c r="OPL48" s="62"/>
      <c r="OPM48" s="18"/>
      <c r="OPN48" s="16"/>
      <c r="OPO48" s="60"/>
      <c r="OPX48" s="62"/>
      <c r="OPY48" s="62"/>
      <c r="OPZ48" s="62"/>
      <c r="OQA48" s="18"/>
      <c r="OQB48" s="16"/>
      <c r="OQC48" s="60"/>
      <c r="OQL48" s="62"/>
      <c r="OQM48" s="62"/>
      <c r="OQN48" s="62"/>
      <c r="OQO48" s="18"/>
      <c r="OQP48" s="16"/>
      <c r="OQQ48" s="60"/>
      <c r="OQZ48" s="62"/>
      <c r="ORA48" s="62"/>
      <c r="ORB48" s="62"/>
      <c r="ORC48" s="18"/>
      <c r="ORD48" s="16"/>
      <c r="ORE48" s="60"/>
      <c r="ORN48" s="62"/>
      <c r="ORO48" s="62"/>
      <c r="ORP48" s="62"/>
      <c r="ORQ48" s="18"/>
      <c r="ORR48" s="16"/>
      <c r="ORS48" s="60"/>
      <c r="OSB48" s="62"/>
      <c r="OSC48" s="62"/>
      <c r="OSD48" s="62"/>
      <c r="OSE48" s="18"/>
      <c r="OSF48" s="16"/>
      <c r="OSG48" s="60"/>
      <c r="OSP48" s="62"/>
      <c r="OSQ48" s="62"/>
      <c r="OSR48" s="62"/>
      <c r="OSS48" s="18"/>
      <c r="OST48" s="16"/>
      <c r="OSU48" s="60"/>
      <c r="OTD48" s="62"/>
      <c r="OTE48" s="62"/>
      <c r="OTF48" s="62"/>
      <c r="OTG48" s="18"/>
      <c r="OTH48" s="16"/>
      <c r="OTI48" s="60"/>
      <c r="OTR48" s="62"/>
      <c r="OTS48" s="62"/>
      <c r="OTT48" s="62"/>
      <c r="OTU48" s="18"/>
      <c r="OTV48" s="16"/>
      <c r="OTW48" s="60"/>
      <c r="OUF48" s="62"/>
      <c r="OUG48" s="62"/>
      <c r="OUH48" s="62"/>
      <c r="OUI48" s="18"/>
      <c r="OUJ48" s="16"/>
      <c r="OUK48" s="60"/>
      <c r="OUT48" s="62"/>
      <c r="OUU48" s="62"/>
      <c r="OUV48" s="62"/>
      <c r="OUW48" s="18"/>
      <c r="OUX48" s="16"/>
      <c r="OUY48" s="60"/>
      <c r="OVH48" s="62"/>
      <c r="OVI48" s="62"/>
      <c r="OVJ48" s="62"/>
      <c r="OVK48" s="18"/>
      <c r="OVL48" s="16"/>
      <c r="OVM48" s="60"/>
      <c r="OVV48" s="62"/>
      <c r="OVW48" s="62"/>
      <c r="OVX48" s="62"/>
      <c r="OVY48" s="18"/>
      <c r="OVZ48" s="16"/>
      <c r="OWA48" s="60"/>
      <c r="OWJ48" s="62"/>
      <c r="OWK48" s="62"/>
      <c r="OWL48" s="62"/>
      <c r="OWM48" s="18"/>
      <c r="OWN48" s="16"/>
      <c r="OWO48" s="60"/>
      <c r="OWX48" s="62"/>
      <c r="OWY48" s="62"/>
      <c r="OWZ48" s="62"/>
      <c r="OXA48" s="18"/>
      <c r="OXB48" s="16"/>
      <c r="OXC48" s="60"/>
      <c r="OXL48" s="62"/>
      <c r="OXM48" s="62"/>
      <c r="OXN48" s="62"/>
      <c r="OXO48" s="18"/>
      <c r="OXP48" s="16"/>
      <c r="OXQ48" s="60"/>
      <c r="OXZ48" s="62"/>
      <c r="OYA48" s="62"/>
      <c r="OYB48" s="62"/>
      <c r="OYC48" s="18"/>
      <c r="OYD48" s="16"/>
      <c r="OYE48" s="60"/>
      <c r="OYN48" s="62"/>
      <c r="OYO48" s="62"/>
      <c r="OYP48" s="62"/>
      <c r="OYQ48" s="18"/>
      <c r="OYR48" s="16"/>
      <c r="OYS48" s="60"/>
      <c r="OZB48" s="62"/>
      <c r="OZC48" s="62"/>
      <c r="OZD48" s="62"/>
      <c r="OZE48" s="18"/>
      <c r="OZF48" s="16"/>
      <c r="OZG48" s="60"/>
      <c r="OZP48" s="62"/>
      <c r="OZQ48" s="62"/>
      <c r="OZR48" s="62"/>
      <c r="OZS48" s="18"/>
      <c r="OZT48" s="16"/>
      <c r="OZU48" s="60"/>
      <c r="PAD48" s="62"/>
      <c r="PAE48" s="62"/>
      <c r="PAF48" s="62"/>
      <c r="PAG48" s="18"/>
      <c r="PAH48" s="16"/>
      <c r="PAI48" s="60"/>
      <c r="PAR48" s="62"/>
      <c r="PAS48" s="62"/>
      <c r="PAT48" s="62"/>
      <c r="PAU48" s="18"/>
      <c r="PAV48" s="16"/>
      <c r="PAW48" s="60"/>
      <c r="PBF48" s="62"/>
      <c r="PBG48" s="62"/>
      <c r="PBH48" s="62"/>
      <c r="PBI48" s="18"/>
      <c r="PBJ48" s="16"/>
      <c r="PBK48" s="60"/>
      <c r="PBT48" s="62"/>
      <c r="PBU48" s="62"/>
      <c r="PBV48" s="62"/>
      <c r="PBW48" s="18"/>
      <c r="PBX48" s="16"/>
      <c r="PBY48" s="60"/>
      <c r="PCH48" s="62"/>
      <c r="PCI48" s="62"/>
      <c r="PCJ48" s="62"/>
      <c r="PCK48" s="18"/>
      <c r="PCL48" s="16"/>
      <c r="PCM48" s="60"/>
      <c r="PCV48" s="62"/>
      <c r="PCW48" s="62"/>
      <c r="PCX48" s="62"/>
      <c r="PCY48" s="18"/>
      <c r="PCZ48" s="16"/>
      <c r="PDA48" s="60"/>
      <c r="PDJ48" s="62"/>
      <c r="PDK48" s="62"/>
      <c r="PDL48" s="62"/>
      <c r="PDM48" s="18"/>
      <c r="PDN48" s="16"/>
      <c r="PDO48" s="60"/>
      <c r="PDX48" s="62"/>
      <c r="PDY48" s="62"/>
      <c r="PDZ48" s="62"/>
      <c r="PEA48" s="18"/>
      <c r="PEB48" s="16"/>
      <c r="PEC48" s="60"/>
      <c r="PEL48" s="62"/>
      <c r="PEM48" s="62"/>
      <c r="PEN48" s="62"/>
      <c r="PEO48" s="18"/>
      <c r="PEP48" s="16"/>
      <c r="PEQ48" s="60"/>
      <c r="PEZ48" s="62"/>
      <c r="PFA48" s="62"/>
      <c r="PFB48" s="62"/>
      <c r="PFC48" s="18"/>
      <c r="PFD48" s="16"/>
      <c r="PFE48" s="60"/>
      <c r="PFN48" s="62"/>
      <c r="PFO48" s="62"/>
      <c r="PFP48" s="62"/>
      <c r="PFQ48" s="18"/>
      <c r="PFR48" s="16"/>
      <c r="PFS48" s="60"/>
      <c r="PGB48" s="62"/>
      <c r="PGC48" s="62"/>
      <c r="PGD48" s="62"/>
      <c r="PGE48" s="18"/>
      <c r="PGF48" s="16"/>
      <c r="PGG48" s="60"/>
      <c r="PGP48" s="62"/>
      <c r="PGQ48" s="62"/>
      <c r="PGR48" s="62"/>
      <c r="PGS48" s="18"/>
      <c r="PGT48" s="16"/>
      <c r="PGU48" s="60"/>
      <c r="PHD48" s="62"/>
      <c r="PHE48" s="62"/>
      <c r="PHF48" s="62"/>
      <c r="PHG48" s="18"/>
      <c r="PHH48" s="16"/>
      <c r="PHI48" s="60"/>
      <c r="PHR48" s="62"/>
      <c r="PHS48" s="62"/>
      <c r="PHT48" s="62"/>
      <c r="PHU48" s="18"/>
      <c r="PHV48" s="16"/>
      <c r="PHW48" s="60"/>
      <c r="PIF48" s="62"/>
      <c r="PIG48" s="62"/>
      <c r="PIH48" s="62"/>
      <c r="PII48" s="18"/>
      <c r="PIJ48" s="16"/>
      <c r="PIK48" s="60"/>
      <c r="PIT48" s="62"/>
      <c r="PIU48" s="62"/>
      <c r="PIV48" s="62"/>
      <c r="PIW48" s="18"/>
      <c r="PIX48" s="16"/>
      <c r="PIY48" s="60"/>
      <c r="PJH48" s="62"/>
      <c r="PJI48" s="62"/>
      <c r="PJJ48" s="62"/>
      <c r="PJK48" s="18"/>
      <c r="PJL48" s="16"/>
      <c r="PJM48" s="60"/>
      <c r="PJV48" s="62"/>
      <c r="PJW48" s="62"/>
      <c r="PJX48" s="62"/>
      <c r="PJY48" s="18"/>
      <c r="PJZ48" s="16"/>
      <c r="PKA48" s="60"/>
      <c r="PKJ48" s="62"/>
      <c r="PKK48" s="62"/>
      <c r="PKL48" s="62"/>
      <c r="PKM48" s="18"/>
      <c r="PKN48" s="16"/>
      <c r="PKO48" s="60"/>
      <c r="PKX48" s="62"/>
      <c r="PKY48" s="62"/>
      <c r="PKZ48" s="62"/>
      <c r="PLA48" s="18"/>
      <c r="PLB48" s="16"/>
      <c r="PLC48" s="60"/>
      <c r="PLL48" s="62"/>
      <c r="PLM48" s="62"/>
      <c r="PLN48" s="62"/>
      <c r="PLO48" s="18"/>
      <c r="PLP48" s="16"/>
      <c r="PLQ48" s="60"/>
      <c r="PLZ48" s="62"/>
      <c r="PMA48" s="62"/>
      <c r="PMB48" s="62"/>
      <c r="PMC48" s="18"/>
      <c r="PMD48" s="16"/>
      <c r="PME48" s="60"/>
      <c r="PMN48" s="62"/>
      <c r="PMO48" s="62"/>
      <c r="PMP48" s="62"/>
      <c r="PMQ48" s="18"/>
      <c r="PMR48" s="16"/>
      <c r="PMS48" s="60"/>
      <c r="PNB48" s="62"/>
      <c r="PNC48" s="62"/>
      <c r="PND48" s="62"/>
      <c r="PNE48" s="18"/>
      <c r="PNF48" s="16"/>
      <c r="PNG48" s="60"/>
      <c r="PNP48" s="62"/>
      <c r="PNQ48" s="62"/>
      <c r="PNR48" s="62"/>
      <c r="PNS48" s="18"/>
      <c r="PNT48" s="16"/>
      <c r="PNU48" s="60"/>
      <c r="POD48" s="62"/>
      <c r="POE48" s="62"/>
      <c r="POF48" s="62"/>
      <c r="POG48" s="18"/>
      <c r="POH48" s="16"/>
      <c r="POI48" s="60"/>
      <c r="POR48" s="62"/>
      <c r="POS48" s="62"/>
      <c r="POT48" s="62"/>
      <c r="POU48" s="18"/>
      <c r="POV48" s="16"/>
      <c r="POW48" s="60"/>
      <c r="PPF48" s="62"/>
      <c r="PPG48" s="62"/>
      <c r="PPH48" s="62"/>
      <c r="PPI48" s="18"/>
      <c r="PPJ48" s="16"/>
      <c r="PPK48" s="60"/>
      <c r="PPT48" s="62"/>
      <c r="PPU48" s="62"/>
      <c r="PPV48" s="62"/>
      <c r="PPW48" s="18"/>
      <c r="PPX48" s="16"/>
      <c r="PPY48" s="60"/>
      <c r="PQH48" s="62"/>
      <c r="PQI48" s="62"/>
      <c r="PQJ48" s="62"/>
      <c r="PQK48" s="18"/>
      <c r="PQL48" s="16"/>
      <c r="PQM48" s="60"/>
      <c r="PQV48" s="62"/>
      <c r="PQW48" s="62"/>
      <c r="PQX48" s="62"/>
      <c r="PQY48" s="18"/>
      <c r="PQZ48" s="16"/>
      <c r="PRA48" s="60"/>
      <c r="PRJ48" s="62"/>
      <c r="PRK48" s="62"/>
      <c r="PRL48" s="62"/>
      <c r="PRM48" s="18"/>
      <c r="PRN48" s="16"/>
      <c r="PRO48" s="60"/>
      <c r="PRX48" s="62"/>
      <c r="PRY48" s="62"/>
      <c r="PRZ48" s="62"/>
      <c r="PSA48" s="18"/>
      <c r="PSB48" s="16"/>
      <c r="PSC48" s="60"/>
      <c r="PSL48" s="62"/>
      <c r="PSM48" s="62"/>
      <c r="PSN48" s="62"/>
      <c r="PSO48" s="18"/>
      <c r="PSP48" s="16"/>
      <c r="PSQ48" s="60"/>
      <c r="PSZ48" s="62"/>
      <c r="PTA48" s="62"/>
      <c r="PTB48" s="62"/>
      <c r="PTC48" s="18"/>
      <c r="PTD48" s="16"/>
      <c r="PTE48" s="60"/>
      <c r="PTN48" s="62"/>
      <c r="PTO48" s="62"/>
      <c r="PTP48" s="62"/>
      <c r="PTQ48" s="18"/>
      <c r="PTR48" s="16"/>
      <c r="PTS48" s="60"/>
      <c r="PUB48" s="62"/>
      <c r="PUC48" s="62"/>
      <c r="PUD48" s="62"/>
      <c r="PUE48" s="18"/>
      <c r="PUF48" s="16"/>
      <c r="PUG48" s="60"/>
      <c r="PUP48" s="62"/>
      <c r="PUQ48" s="62"/>
      <c r="PUR48" s="62"/>
      <c r="PUS48" s="18"/>
      <c r="PUT48" s="16"/>
      <c r="PUU48" s="60"/>
      <c r="PVD48" s="62"/>
      <c r="PVE48" s="62"/>
      <c r="PVF48" s="62"/>
      <c r="PVG48" s="18"/>
      <c r="PVH48" s="16"/>
      <c r="PVI48" s="60"/>
      <c r="PVR48" s="62"/>
      <c r="PVS48" s="62"/>
      <c r="PVT48" s="62"/>
      <c r="PVU48" s="18"/>
      <c r="PVV48" s="16"/>
      <c r="PVW48" s="60"/>
      <c r="PWF48" s="62"/>
      <c r="PWG48" s="62"/>
      <c r="PWH48" s="62"/>
      <c r="PWI48" s="18"/>
      <c r="PWJ48" s="16"/>
      <c r="PWK48" s="60"/>
      <c r="PWT48" s="62"/>
      <c r="PWU48" s="62"/>
      <c r="PWV48" s="62"/>
      <c r="PWW48" s="18"/>
      <c r="PWX48" s="16"/>
      <c r="PWY48" s="60"/>
      <c r="PXH48" s="62"/>
      <c r="PXI48" s="62"/>
      <c r="PXJ48" s="62"/>
      <c r="PXK48" s="18"/>
      <c r="PXL48" s="16"/>
      <c r="PXM48" s="60"/>
      <c r="PXV48" s="62"/>
      <c r="PXW48" s="62"/>
      <c r="PXX48" s="62"/>
      <c r="PXY48" s="18"/>
      <c r="PXZ48" s="16"/>
      <c r="PYA48" s="60"/>
      <c r="PYJ48" s="62"/>
      <c r="PYK48" s="62"/>
      <c r="PYL48" s="62"/>
      <c r="PYM48" s="18"/>
      <c r="PYN48" s="16"/>
      <c r="PYO48" s="60"/>
      <c r="PYX48" s="62"/>
      <c r="PYY48" s="62"/>
      <c r="PYZ48" s="62"/>
      <c r="PZA48" s="18"/>
      <c r="PZB48" s="16"/>
      <c r="PZC48" s="60"/>
      <c r="PZL48" s="62"/>
      <c r="PZM48" s="62"/>
      <c r="PZN48" s="62"/>
      <c r="PZO48" s="18"/>
      <c r="PZP48" s="16"/>
      <c r="PZQ48" s="60"/>
      <c r="PZZ48" s="62"/>
      <c r="QAA48" s="62"/>
      <c r="QAB48" s="62"/>
      <c r="QAC48" s="18"/>
      <c r="QAD48" s="16"/>
      <c r="QAE48" s="60"/>
      <c r="QAN48" s="62"/>
      <c r="QAO48" s="62"/>
      <c r="QAP48" s="62"/>
      <c r="QAQ48" s="18"/>
      <c r="QAR48" s="16"/>
      <c r="QAS48" s="60"/>
      <c r="QBB48" s="62"/>
      <c r="QBC48" s="62"/>
      <c r="QBD48" s="62"/>
      <c r="QBE48" s="18"/>
      <c r="QBF48" s="16"/>
      <c r="QBG48" s="60"/>
      <c r="QBP48" s="62"/>
      <c r="QBQ48" s="62"/>
      <c r="QBR48" s="62"/>
      <c r="QBS48" s="18"/>
      <c r="QBT48" s="16"/>
      <c r="QBU48" s="60"/>
      <c r="QCD48" s="62"/>
      <c r="QCE48" s="62"/>
      <c r="QCF48" s="62"/>
      <c r="QCG48" s="18"/>
      <c r="QCH48" s="16"/>
      <c r="QCI48" s="60"/>
      <c r="QCR48" s="62"/>
      <c r="QCS48" s="62"/>
      <c r="QCT48" s="62"/>
      <c r="QCU48" s="18"/>
      <c r="QCV48" s="16"/>
      <c r="QCW48" s="60"/>
      <c r="QDF48" s="62"/>
      <c r="QDG48" s="62"/>
      <c r="QDH48" s="62"/>
      <c r="QDI48" s="18"/>
      <c r="QDJ48" s="16"/>
      <c r="QDK48" s="60"/>
      <c r="QDT48" s="62"/>
      <c r="QDU48" s="62"/>
      <c r="QDV48" s="62"/>
      <c r="QDW48" s="18"/>
      <c r="QDX48" s="16"/>
      <c r="QDY48" s="60"/>
      <c r="QEH48" s="62"/>
      <c r="QEI48" s="62"/>
      <c r="QEJ48" s="62"/>
      <c r="QEK48" s="18"/>
      <c r="QEL48" s="16"/>
      <c r="QEM48" s="60"/>
      <c r="QEV48" s="62"/>
      <c r="QEW48" s="62"/>
      <c r="QEX48" s="62"/>
      <c r="QEY48" s="18"/>
      <c r="QEZ48" s="16"/>
      <c r="QFA48" s="60"/>
      <c r="QFJ48" s="62"/>
      <c r="QFK48" s="62"/>
      <c r="QFL48" s="62"/>
      <c r="QFM48" s="18"/>
      <c r="QFN48" s="16"/>
      <c r="QFO48" s="60"/>
      <c r="QFX48" s="62"/>
      <c r="QFY48" s="62"/>
      <c r="QFZ48" s="62"/>
      <c r="QGA48" s="18"/>
      <c r="QGB48" s="16"/>
      <c r="QGC48" s="60"/>
      <c r="QGL48" s="62"/>
      <c r="QGM48" s="62"/>
      <c r="QGN48" s="62"/>
      <c r="QGO48" s="18"/>
      <c r="QGP48" s="16"/>
      <c r="QGQ48" s="60"/>
      <c r="QGZ48" s="62"/>
      <c r="QHA48" s="62"/>
      <c r="QHB48" s="62"/>
      <c r="QHC48" s="18"/>
      <c r="QHD48" s="16"/>
      <c r="QHE48" s="60"/>
      <c r="QHN48" s="62"/>
      <c r="QHO48" s="62"/>
      <c r="QHP48" s="62"/>
      <c r="QHQ48" s="18"/>
      <c r="QHR48" s="16"/>
      <c r="QHS48" s="60"/>
      <c r="QIB48" s="62"/>
      <c r="QIC48" s="62"/>
      <c r="QID48" s="62"/>
      <c r="QIE48" s="18"/>
      <c r="QIF48" s="16"/>
      <c r="QIG48" s="60"/>
      <c r="QIP48" s="62"/>
      <c r="QIQ48" s="62"/>
      <c r="QIR48" s="62"/>
      <c r="QIS48" s="18"/>
      <c r="QIT48" s="16"/>
      <c r="QIU48" s="60"/>
      <c r="QJD48" s="62"/>
      <c r="QJE48" s="62"/>
      <c r="QJF48" s="62"/>
      <c r="QJG48" s="18"/>
      <c r="QJH48" s="16"/>
      <c r="QJI48" s="60"/>
      <c r="QJR48" s="62"/>
      <c r="QJS48" s="62"/>
      <c r="QJT48" s="62"/>
      <c r="QJU48" s="18"/>
      <c r="QJV48" s="16"/>
      <c r="QJW48" s="60"/>
      <c r="QKF48" s="62"/>
      <c r="QKG48" s="62"/>
      <c r="QKH48" s="62"/>
      <c r="QKI48" s="18"/>
      <c r="QKJ48" s="16"/>
      <c r="QKK48" s="60"/>
      <c r="QKT48" s="62"/>
      <c r="QKU48" s="62"/>
      <c r="QKV48" s="62"/>
      <c r="QKW48" s="18"/>
      <c r="QKX48" s="16"/>
      <c r="QKY48" s="60"/>
      <c r="QLH48" s="62"/>
      <c r="QLI48" s="62"/>
      <c r="QLJ48" s="62"/>
      <c r="QLK48" s="18"/>
      <c r="QLL48" s="16"/>
      <c r="QLM48" s="60"/>
      <c r="QLV48" s="62"/>
      <c r="QLW48" s="62"/>
      <c r="QLX48" s="62"/>
      <c r="QLY48" s="18"/>
      <c r="QLZ48" s="16"/>
      <c r="QMA48" s="60"/>
      <c r="QMJ48" s="62"/>
      <c r="QMK48" s="62"/>
      <c r="QML48" s="62"/>
      <c r="QMM48" s="18"/>
      <c r="QMN48" s="16"/>
      <c r="QMO48" s="60"/>
      <c r="QMX48" s="62"/>
      <c r="QMY48" s="62"/>
      <c r="QMZ48" s="62"/>
      <c r="QNA48" s="18"/>
      <c r="QNB48" s="16"/>
      <c r="QNC48" s="60"/>
      <c r="QNL48" s="62"/>
      <c r="QNM48" s="62"/>
      <c r="QNN48" s="62"/>
      <c r="QNO48" s="18"/>
      <c r="QNP48" s="16"/>
      <c r="QNQ48" s="60"/>
      <c r="QNZ48" s="62"/>
      <c r="QOA48" s="62"/>
      <c r="QOB48" s="62"/>
      <c r="QOC48" s="18"/>
      <c r="QOD48" s="16"/>
      <c r="QOE48" s="60"/>
      <c r="QON48" s="62"/>
      <c r="QOO48" s="62"/>
      <c r="QOP48" s="62"/>
      <c r="QOQ48" s="18"/>
      <c r="QOR48" s="16"/>
      <c r="QOS48" s="60"/>
      <c r="QPB48" s="62"/>
      <c r="QPC48" s="62"/>
      <c r="QPD48" s="62"/>
      <c r="QPE48" s="18"/>
      <c r="QPF48" s="16"/>
      <c r="QPG48" s="60"/>
      <c r="QPP48" s="62"/>
      <c r="QPQ48" s="62"/>
      <c r="QPR48" s="62"/>
      <c r="QPS48" s="18"/>
      <c r="QPT48" s="16"/>
      <c r="QPU48" s="60"/>
      <c r="QQD48" s="62"/>
      <c r="QQE48" s="62"/>
      <c r="QQF48" s="62"/>
      <c r="QQG48" s="18"/>
      <c r="QQH48" s="16"/>
      <c r="QQI48" s="60"/>
      <c r="QQR48" s="62"/>
      <c r="QQS48" s="62"/>
      <c r="QQT48" s="62"/>
      <c r="QQU48" s="18"/>
      <c r="QQV48" s="16"/>
      <c r="QQW48" s="60"/>
      <c r="QRF48" s="62"/>
      <c r="QRG48" s="62"/>
      <c r="QRH48" s="62"/>
      <c r="QRI48" s="18"/>
      <c r="QRJ48" s="16"/>
      <c r="QRK48" s="60"/>
      <c r="QRT48" s="62"/>
      <c r="QRU48" s="62"/>
      <c r="QRV48" s="62"/>
      <c r="QRW48" s="18"/>
      <c r="QRX48" s="16"/>
      <c r="QRY48" s="60"/>
      <c r="QSH48" s="62"/>
      <c r="QSI48" s="62"/>
      <c r="QSJ48" s="62"/>
      <c r="QSK48" s="18"/>
      <c r="QSL48" s="16"/>
      <c r="QSM48" s="60"/>
      <c r="QSV48" s="62"/>
      <c r="QSW48" s="62"/>
      <c r="QSX48" s="62"/>
      <c r="QSY48" s="18"/>
      <c r="QSZ48" s="16"/>
      <c r="QTA48" s="60"/>
      <c r="QTJ48" s="62"/>
      <c r="QTK48" s="62"/>
      <c r="QTL48" s="62"/>
      <c r="QTM48" s="18"/>
      <c r="QTN48" s="16"/>
      <c r="QTO48" s="60"/>
      <c r="QTX48" s="62"/>
      <c r="QTY48" s="62"/>
      <c r="QTZ48" s="62"/>
      <c r="QUA48" s="18"/>
      <c r="QUB48" s="16"/>
      <c r="QUC48" s="60"/>
      <c r="QUL48" s="62"/>
      <c r="QUM48" s="62"/>
      <c r="QUN48" s="62"/>
      <c r="QUO48" s="18"/>
      <c r="QUP48" s="16"/>
      <c r="QUQ48" s="60"/>
      <c r="QUZ48" s="62"/>
      <c r="QVA48" s="62"/>
      <c r="QVB48" s="62"/>
      <c r="QVC48" s="18"/>
      <c r="QVD48" s="16"/>
      <c r="QVE48" s="60"/>
      <c r="QVN48" s="62"/>
      <c r="QVO48" s="62"/>
      <c r="QVP48" s="62"/>
      <c r="QVQ48" s="18"/>
      <c r="QVR48" s="16"/>
      <c r="QVS48" s="60"/>
      <c r="QWB48" s="62"/>
      <c r="QWC48" s="62"/>
      <c r="QWD48" s="62"/>
      <c r="QWE48" s="18"/>
      <c r="QWF48" s="16"/>
      <c r="QWG48" s="60"/>
      <c r="QWP48" s="62"/>
      <c r="QWQ48" s="62"/>
      <c r="QWR48" s="62"/>
      <c r="QWS48" s="18"/>
      <c r="QWT48" s="16"/>
      <c r="QWU48" s="60"/>
      <c r="QXD48" s="62"/>
      <c r="QXE48" s="62"/>
      <c r="QXF48" s="62"/>
      <c r="QXG48" s="18"/>
      <c r="QXH48" s="16"/>
      <c r="QXI48" s="60"/>
      <c r="QXR48" s="62"/>
      <c r="QXS48" s="62"/>
      <c r="QXT48" s="62"/>
      <c r="QXU48" s="18"/>
      <c r="QXV48" s="16"/>
      <c r="QXW48" s="60"/>
      <c r="QYF48" s="62"/>
      <c r="QYG48" s="62"/>
      <c r="QYH48" s="62"/>
      <c r="QYI48" s="18"/>
      <c r="QYJ48" s="16"/>
      <c r="QYK48" s="60"/>
      <c r="QYT48" s="62"/>
      <c r="QYU48" s="62"/>
      <c r="QYV48" s="62"/>
      <c r="QYW48" s="18"/>
      <c r="QYX48" s="16"/>
      <c r="QYY48" s="60"/>
      <c r="QZH48" s="62"/>
      <c r="QZI48" s="62"/>
      <c r="QZJ48" s="62"/>
      <c r="QZK48" s="18"/>
      <c r="QZL48" s="16"/>
      <c r="QZM48" s="60"/>
      <c r="QZV48" s="62"/>
      <c r="QZW48" s="62"/>
      <c r="QZX48" s="62"/>
      <c r="QZY48" s="18"/>
      <c r="QZZ48" s="16"/>
      <c r="RAA48" s="60"/>
      <c r="RAJ48" s="62"/>
      <c r="RAK48" s="62"/>
      <c r="RAL48" s="62"/>
      <c r="RAM48" s="18"/>
      <c r="RAN48" s="16"/>
      <c r="RAO48" s="60"/>
      <c r="RAX48" s="62"/>
      <c r="RAY48" s="62"/>
      <c r="RAZ48" s="62"/>
      <c r="RBA48" s="18"/>
      <c r="RBB48" s="16"/>
      <c r="RBC48" s="60"/>
      <c r="RBL48" s="62"/>
      <c r="RBM48" s="62"/>
      <c r="RBN48" s="62"/>
      <c r="RBO48" s="18"/>
      <c r="RBP48" s="16"/>
      <c r="RBQ48" s="60"/>
      <c r="RBZ48" s="62"/>
      <c r="RCA48" s="62"/>
      <c r="RCB48" s="62"/>
      <c r="RCC48" s="18"/>
      <c r="RCD48" s="16"/>
      <c r="RCE48" s="60"/>
      <c r="RCN48" s="62"/>
      <c r="RCO48" s="62"/>
      <c r="RCP48" s="62"/>
      <c r="RCQ48" s="18"/>
      <c r="RCR48" s="16"/>
      <c r="RCS48" s="60"/>
      <c r="RDB48" s="62"/>
      <c r="RDC48" s="62"/>
      <c r="RDD48" s="62"/>
      <c r="RDE48" s="18"/>
      <c r="RDF48" s="16"/>
      <c r="RDG48" s="60"/>
      <c r="RDP48" s="62"/>
      <c r="RDQ48" s="62"/>
      <c r="RDR48" s="62"/>
      <c r="RDS48" s="18"/>
      <c r="RDT48" s="16"/>
      <c r="RDU48" s="60"/>
      <c r="RED48" s="62"/>
      <c r="REE48" s="62"/>
      <c r="REF48" s="62"/>
      <c r="REG48" s="18"/>
      <c r="REH48" s="16"/>
      <c r="REI48" s="60"/>
      <c r="RER48" s="62"/>
      <c r="RES48" s="62"/>
      <c r="RET48" s="62"/>
      <c r="REU48" s="18"/>
      <c r="REV48" s="16"/>
      <c r="REW48" s="60"/>
      <c r="RFF48" s="62"/>
      <c r="RFG48" s="62"/>
      <c r="RFH48" s="62"/>
      <c r="RFI48" s="18"/>
      <c r="RFJ48" s="16"/>
      <c r="RFK48" s="60"/>
      <c r="RFT48" s="62"/>
      <c r="RFU48" s="62"/>
      <c r="RFV48" s="62"/>
      <c r="RFW48" s="18"/>
      <c r="RFX48" s="16"/>
      <c r="RFY48" s="60"/>
      <c r="RGH48" s="62"/>
      <c r="RGI48" s="62"/>
      <c r="RGJ48" s="62"/>
      <c r="RGK48" s="18"/>
      <c r="RGL48" s="16"/>
      <c r="RGM48" s="60"/>
      <c r="RGV48" s="62"/>
      <c r="RGW48" s="62"/>
      <c r="RGX48" s="62"/>
      <c r="RGY48" s="18"/>
      <c r="RGZ48" s="16"/>
      <c r="RHA48" s="60"/>
      <c r="RHJ48" s="62"/>
      <c r="RHK48" s="62"/>
      <c r="RHL48" s="62"/>
      <c r="RHM48" s="18"/>
      <c r="RHN48" s="16"/>
      <c r="RHO48" s="60"/>
      <c r="RHX48" s="62"/>
      <c r="RHY48" s="62"/>
      <c r="RHZ48" s="62"/>
      <c r="RIA48" s="18"/>
      <c r="RIB48" s="16"/>
      <c r="RIC48" s="60"/>
      <c r="RIL48" s="62"/>
      <c r="RIM48" s="62"/>
      <c r="RIN48" s="62"/>
      <c r="RIO48" s="18"/>
      <c r="RIP48" s="16"/>
      <c r="RIQ48" s="60"/>
      <c r="RIZ48" s="62"/>
      <c r="RJA48" s="62"/>
      <c r="RJB48" s="62"/>
      <c r="RJC48" s="18"/>
      <c r="RJD48" s="16"/>
      <c r="RJE48" s="60"/>
      <c r="RJN48" s="62"/>
      <c r="RJO48" s="62"/>
      <c r="RJP48" s="62"/>
      <c r="RJQ48" s="18"/>
      <c r="RJR48" s="16"/>
      <c r="RJS48" s="60"/>
      <c r="RKB48" s="62"/>
      <c r="RKC48" s="62"/>
      <c r="RKD48" s="62"/>
      <c r="RKE48" s="18"/>
      <c r="RKF48" s="16"/>
      <c r="RKG48" s="60"/>
      <c r="RKP48" s="62"/>
      <c r="RKQ48" s="62"/>
      <c r="RKR48" s="62"/>
      <c r="RKS48" s="18"/>
      <c r="RKT48" s="16"/>
      <c r="RKU48" s="60"/>
      <c r="RLD48" s="62"/>
      <c r="RLE48" s="62"/>
      <c r="RLF48" s="62"/>
      <c r="RLG48" s="18"/>
      <c r="RLH48" s="16"/>
      <c r="RLI48" s="60"/>
      <c r="RLR48" s="62"/>
      <c r="RLS48" s="62"/>
      <c r="RLT48" s="62"/>
      <c r="RLU48" s="18"/>
      <c r="RLV48" s="16"/>
      <c r="RLW48" s="60"/>
      <c r="RMF48" s="62"/>
      <c r="RMG48" s="62"/>
      <c r="RMH48" s="62"/>
      <c r="RMI48" s="18"/>
      <c r="RMJ48" s="16"/>
      <c r="RMK48" s="60"/>
      <c r="RMT48" s="62"/>
      <c r="RMU48" s="62"/>
      <c r="RMV48" s="62"/>
      <c r="RMW48" s="18"/>
      <c r="RMX48" s="16"/>
      <c r="RMY48" s="60"/>
      <c r="RNH48" s="62"/>
      <c r="RNI48" s="62"/>
      <c r="RNJ48" s="62"/>
      <c r="RNK48" s="18"/>
      <c r="RNL48" s="16"/>
      <c r="RNM48" s="60"/>
      <c r="RNV48" s="62"/>
      <c r="RNW48" s="62"/>
      <c r="RNX48" s="62"/>
      <c r="RNY48" s="18"/>
      <c r="RNZ48" s="16"/>
      <c r="ROA48" s="60"/>
      <c r="ROJ48" s="62"/>
      <c r="ROK48" s="62"/>
      <c r="ROL48" s="62"/>
      <c r="ROM48" s="18"/>
      <c r="RON48" s="16"/>
      <c r="ROO48" s="60"/>
      <c r="ROX48" s="62"/>
      <c r="ROY48" s="62"/>
      <c r="ROZ48" s="62"/>
      <c r="RPA48" s="18"/>
      <c r="RPB48" s="16"/>
      <c r="RPC48" s="60"/>
      <c r="RPL48" s="62"/>
      <c r="RPM48" s="62"/>
      <c r="RPN48" s="62"/>
      <c r="RPO48" s="18"/>
      <c r="RPP48" s="16"/>
      <c r="RPQ48" s="60"/>
      <c r="RPZ48" s="62"/>
      <c r="RQA48" s="62"/>
      <c r="RQB48" s="62"/>
      <c r="RQC48" s="18"/>
      <c r="RQD48" s="16"/>
      <c r="RQE48" s="60"/>
      <c r="RQN48" s="62"/>
      <c r="RQO48" s="62"/>
      <c r="RQP48" s="62"/>
      <c r="RQQ48" s="18"/>
      <c r="RQR48" s="16"/>
      <c r="RQS48" s="60"/>
      <c r="RRB48" s="62"/>
      <c r="RRC48" s="62"/>
      <c r="RRD48" s="62"/>
      <c r="RRE48" s="18"/>
      <c r="RRF48" s="16"/>
      <c r="RRG48" s="60"/>
      <c r="RRP48" s="62"/>
      <c r="RRQ48" s="62"/>
      <c r="RRR48" s="62"/>
      <c r="RRS48" s="18"/>
      <c r="RRT48" s="16"/>
      <c r="RRU48" s="60"/>
      <c r="RSD48" s="62"/>
      <c r="RSE48" s="62"/>
      <c r="RSF48" s="62"/>
      <c r="RSG48" s="18"/>
      <c r="RSH48" s="16"/>
      <c r="RSI48" s="60"/>
      <c r="RSR48" s="62"/>
      <c r="RSS48" s="62"/>
      <c r="RST48" s="62"/>
      <c r="RSU48" s="18"/>
      <c r="RSV48" s="16"/>
      <c r="RSW48" s="60"/>
      <c r="RTF48" s="62"/>
      <c r="RTG48" s="62"/>
      <c r="RTH48" s="62"/>
      <c r="RTI48" s="18"/>
      <c r="RTJ48" s="16"/>
      <c r="RTK48" s="60"/>
      <c r="RTT48" s="62"/>
      <c r="RTU48" s="62"/>
      <c r="RTV48" s="62"/>
      <c r="RTW48" s="18"/>
      <c r="RTX48" s="16"/>
      <c r="RTY48" s="60"/>
      <c r="RUH48" s="62"/>
      <c r="RUI48" s="62"/>
      <c r="RUJ48" s="62"/>
      <c r="RUK48" s="18"/>
      <c r="RUL48" s="16"/>
      <c r="RUM48" s="60"/>
      <c r="RUV48" s="62"/>
      <c r="RUW48" s="62"/>
      <c r="RUX48" s="62"/>
      <c r="RUY48" s="18"/>
      <c r="RUZ48" s="16"/>
      <c r="RVA48" s="60"/>
      <c r="RVJ48" s="62"/>
      <c r="RVK48" s="62"/>
      <c r="RVL48" s="62"/>
      <c r="RVM48" s="18"/>
      <c r="RVN48" s="16"/>
      <c r="RVO48" s="60"/>
      <c r="RVX48" s="62"/>
      <c r="RVY48" s="62"/>
      <c r="RVZ48" s="62"/>
      <c r="RWA48" s="18"/>
      <c r="RWB48" s="16"/>
      <c r="RWC48" s="60"/>
      <c r="RWL48" s="62"/>
      <c r="RWM48" s="62"/>
      <c r="RWN48" s="62"/>
      <c r="RWO48" s="18"/>
      <c r="RWP48" s="16"/>
      <c r="RWQ48" s="60"/>
      <c r="RWZ48" s="62"/>
      <c r="RXA48" s="62"/>
      <c r="RXB48" s="62"/>
      <c r="RXC48" s="18"/>
      <c r="RXD48" s="16"/>
      <c r="RXE48" s="60"/>
      <c r="RXN48" s="62"/>
      <c r="RXO48" s="62"/>
      <c r="RXP48" s="62"/>
      <c r="RXQ48" s="18"/>
      <c r="RXR48" s="16"/>
      <c r="RXS48" s="60"/>
      <c r="RYB48" s="62"/>
      <c r="RYC48" s="62"/>
      <c r="RYD48" s="62"/>
      <c r="RYE48" s="18"/>
      <c r="RYF48" s="16"/>
      <c r="RYG48" s="60"/>
      <c r="RYP48" s="62"/>
      <c r="RYQ48" s="62"/>
      <c r="RYR48" s="62"/>
      <c r="RYS48" s="18"/>
      <c r="RYT48" s="16"/>
      <c r="RYU48" s="60"/>
      <c r="RZD48" s="62"/>
      <c r="RZE48" s="62"/>
      <c r="RZF48" s="62"/>
      <c r="RZG48" s="18"/>
      <c r="RZH48" s="16"/>
      <c r="RZI48" s="60"/>
      <c r="RZR48" s="62"/>
      <c r="RZS48" s="62"/>
      <c r="RZT48" s="62"/>
      <c r="RZU48" s="18"/>
      <c r="RZV48" s="16"/>
      <c r="RZW48" s="60"/>
      <c r="SAF48" s="62"/>
      <c r="SAG48" s="62"/>
      <c r="SAH48" s="62"/>
      <c r="SAI48" s="18"/>
      <c r="SAJ48" s="16"/>
      <c r="SAK48" s="60"/>
      <c r="SAT48" s="62"/>
      <c r="SAU48" s="62"/>
      <c r="SAV48" s="62"/>
      <c r="SAW48" s="18"/>
      <c r="SAX48" s="16"/>
      <c r="SAY48" s="60"/>
      <c r="SBH48" s="62"/>
      <c r="SBI48" s="62"/>
      <c r="SBJ48" s="62"/>
      <c r="SBK48" s="18"/>
      <c r="SBL48" s="16"/>
      <c r="SBM48" s="60"/>
      <c r="SBV48" s="62"/>
      <c r="SBW48" s="62"/>
      <c r="SBX48" s="62"/>
      <c r="SBY48" s="18"/>
      <c r="SBZ48" s="16"/>
      <c r="SCA48" s="60"/>
      <c r="SCJ48" s="62"/>
      <c r="SCK48" s="62"/>
      <c r="SCL48" s="62"/>
      <c r="SCM48" s="18"/>
      <c r="SCN48" s="16"/>
      <c r="SCO48" s="60"/>
      <c r="SCX48" s="62"/>
      <c r="SCY48" s="62"/>
      <c r="SCZ48" s="62"/>
      <c r="SDA48" s="18"/>
      <c r="SDB48" s="16"/>
      <c r="SDC48" s="60"/>
      <c r="SDL48" s="62"/>
      <c r="SDM48" s="62"/>
      <c r="SDN48" s="62"/>
      <c r="SDO48" s="18"/>
      <c r="SDP48" s="16"/>
      <c r="SDQ48" s="60"/>
      <c r="SDZ48" s="62"/>
      <c r="SEA48" s="62"/>
      <c r="SEB48" s="62"/>
      <c r="SEC48" s="18"/>
      <c r="SED48" s="16"/>
      <c r="SEE48" s="60"/>
      <c r="SEN48" s="62"/>
      <c r="SEO48" s="62"/>
      <c r="SEP48" s="62"/>
      <c r="SEQ48" s="18"/>
      <c r="SER48" s="16"/>
      <c r="SES48" s="60"/>
      <c r="SFB48" s="62"/>
      <c r="SFC48" s="62"/>
      <c r="SFD48" s="62"/>
      <c r="SFE48" s="18"/>
      <c r="SFF48" s="16"/>
      <c r="SFG48" s="60"/>
      <c r="SFP48" s="62"/>
      <c r="SFQ48" s="62"/>
      <c r="SFR48" s="62"/>
      <c r="SFS48" s="18"/>
      <c r="SFT48" s="16"/>
      <c r="SFU48" s="60"/>
      <c r="SGD48" s="62"/>
      <c r="SGE48" s="62"/>
      <c r="SGF48" s="62"/>
      <c r="SGG48" s="18"/>
      <c r="SGH48" s="16"/>
      <c r="SGI48" s="60"/>
      <c r="SGR48" s="62"/>
      <c r="SGS48" s="62"/>
      <c r="SGT48" s="62"/>
      <c r="SGU48" s="18"/>
      <c r="SGV48" s="16"/>
      <c r="SGW48" s="60"/>
      <c r="SHF48" s="62"/>
      <c r="SHG48" s="62"/>
      <c r="SHH48" s="62"/>
      <c r="SHI48" s="18"/>
      <c r="SHJ48" s="16"/>
      <c r="SHK48" s="60"/>
      <c r="SHT48" s="62"/>
      <c r="SHU48" s="62"/>
      <c r="SHV48" s="62"/>
      <c r="SHW48" s="18"/>
      <c r="SHX48" s="16"/>
      <c r="SHY48" s="60"/>
      <c r="SIH48" s="62"/>
      <c r="SII48" s="62"/>
      <c r="SIJ48" s="62"/>
      <c r="SIK48" s="18"/>
      <c r="SIL48" s="16"/>
      <c r="SIM48" s="60"/>
      <c r="SIV48" s="62"/>
      <c r="SIW48" s="62"/>
      <c r="SIX48" s="62"/>
      <c r="SIY48" s="18"/>
      <c r="SIZ48" s="16"/>
      <c r="SJA48" s="60"/>
      <c r="SJJ48" s="62"/>
      <c r="SJK48" s="62"/>
      <c r="SJL48" s="62"/>
      <c r="SJM48" s="18"/>
      <c r="SJN48" s="16"/>
      <c r="SJO48" s="60"/>
      <c r="SJX48" s="62"/>
      <c r="SJY48" s="62"/>
      <c r="SJZ48" s="62"/>
      <c r="SKA48" s="18"/>
      <c r="SKB48" s="16"/>
      <c r="SKC48" s="60"/>
      <c r="SKL48" s="62"/>
      <c r="SKM48" s="62"/>
      <c r="SKN48" s="62"/>
      <c r="SKO48" s="18"/>
      <c r="SKP48" s="16"/>
      <c r="SKQ48" s="60"/>
      <c r="SKZ48" s="62"/>
      <c r="SLA48" s="62"/>
      <c r="SLB48" s="62"/>
      <c r="SLC48" s="18"/>
      <c r="SLD48" s="16"/>
      <c r="SLE48" s="60"/>
      <c r="SLN48" s="62"/>
      <c r="SLO48" s="62"/>
      <c r="SLP48" s="62"/>
      <c r="SLQ48" s="18"/>
      <c r="SLR48" s="16"/>
      <c r="SLS48" s="60"/>
      <c r="SMB48" s="62"/>
      <c r="SMC48" s="62"/>
      <c r="SMD48" s="62"/>
      <c r="SME48" s="18"/>
      <c r="SMF48" s="16"/>
      <c r="SMG48" s="60"/>
      <c r="SMP48" s="62"/>
      <c r="SMQ48" s="62"/>
      <c r="SMR48" s="62"/>
      <c r="SMS48" s="18"/>
      <c r="SMT48" s="16"/>
      <c r="SMU48" s="60"/>
      <c r="SND48" s="62"/>
      <c r="SNE48" s="62"/>
      <c r="SNF48" s="62"/>
      <c r="SNG48" s="18"/>
      <c r="SNH48" s="16"/>
      <c r="SNI48" s="60"/>
      <c r="SNR48" s="62"/>
      <c r="SNS48" s="62"/>
      <c r="SNT48" s="62"/>
      <c r="SNU48" s="18"/>
      <c r="SNV48" s="16"/>
      <c r="SNW48" s="60"/>
      <c r="SOF48" s="62"/>
      <c r="SOG48" s="62"/>
      <c r="SOH48" s="62"/>
      <c r="SOI48" s="18"/>
      <c r="SOJ48" s="16"/>
      <c r="SOK48" s="60"/>
      <c r="SOT48" s="62"/>
      <c r="SOU48" s="62"/>
      <c r="SOV48" s="62"/>
      <c r="SOW48" s="18"/>
      <c r="SOX48" s="16"/>
      <c r="SOY48" s="60"/>
      <c r="SPH48" s="62"/>
      <c r="SPI48" s="62"/>
      <c r="SPJ48" s="62"/>
      <c r="SPK48" s="18"/>
      <c r="SPL48" s="16"/>
      <c r="SPM48" s="60"/>
      <c r="SPV48" s="62"/>
      <c r="SPW48" s="62"/>
      <c r="SPX48" s="62"/>
      <c r="SPY48" s="18"/>
      <c r="SPZ48" s="16"/>
      <c r="SQA48" s="60"/>
      <c r="SQJ48" s="62"/>
      <c r="SQK48" s="62"/>
      <c r="SQL48" s="62"/>
      <c r="SQM48" s="18"/>
      <c r="SQN48" s="16"/>
      <c r="SQO48" s="60"/>
      <c r="SQX48" s="62"/>
      <c r="SQY48" s="62"/>
      <c r="SQZ48" s="62"/>
      <c r="SRA48" s="18"/>
      <c r="SRB48" s="16"/>
      <c r="SRC48" s="60"/>
      <c r="SRL48" s="62"/>
      <c r="SRM48" s="62"/>
      <c r="SRN48" s="62"/>
      <c r="SRO48" s="18"/>
      <c r="SRP48" s="16"/>
      <c r="SRQ48" s="60"/>
      <c r="SRZ48" s="62"/>
      <c r="SSA48" s="62"/>
      <c r="SSB48" s="62"/>
      <c r="SSC48" s="18"/>
      <c r="SSD48" s="16"/>
      <c r="SSE48" s="60"/>
      <c r="SSN48" s="62"/>
      <c r="SSO48" s="62"/>
      <c r="SSP48" s="62"/>
      <c r="SSQ48" s="18"/>
      <c r="SSR48" s="16"/>
      <c r="SSS48" s="60"/>
      <c r="STB48" s="62"/>
      <c r="STC48" s="62"/>
      <c r="STD48" s="62"/>
      <c r="STE48" s="18"/>
      <c r="STF48" s="16"/>
      <c r="STG48" s="60"/>
      <c r="STP48" s="62"/>
      <c r="STQ48" s="62"/>
      <c r="STR48" s="62"/>
      <c r="STS48" s="18"/>
      <c r="STT48" s="16"/>
      <c r="STU48" s="60"/>
      <c r="SUD48" s="62"/>
      <c r="SUE48" s="62"/>
      <c r="SUF48" s="62"/>
      <c r="SUG48" s="18"/>
      <c r="SUH48" s="16"/>
      <c r="SUI48" s="60"/>
      <c r="SUR48" s="62"/>
      <c r="SUS48" s="62"/>
      <c r="SUT48" s="62"/>
      <c r="SUU48" s="18"/>
      <c r="SUV48" s="16"/>
      <c r="SUW48" s="60"/>
      <c r="SVF48" s="62"/>
      <c r="SVG48" s="62"/>
      <c r="SVH48" s="62"/>
      <c r="SVI48" s="18"/>
      <c r="SVJ48" s="16"/>
      <c r="SVK48" s="60"/>
      <c r="SVT48" s="62"/>
      <c r="SVU48" s="62"/>
      <c r="SVV48" s="62"/>
      <c r="SVW48" s="18"/>
      <c r="SVX48" s="16"/>
      <c r="SVY48" s="60"/>
      <c r="SWH48" s="62"/>
      <c r="SWI48" s="62"/>
      <c r="SWJ48" s="62"/>
      <c r="SWK48" s="18"/>
      <c r="SWL48" s="16"/>
      <c r="SWM48" s="60"/>
      <c r="SWV48" s="62"/>
      <c r="SWW48" s="62"/>
      <c r="SWX48" s="62"/>
      <c r="SWY48" s="18"/>
      <c r="SWZ48" s="16"/>
      <c r="SXA48" s="60"/>
      <c r="SXJ48" s="62"/>
      <c r="SXK48" s="62"/>
      <c r="SXL48" s="62"/>
      <c r="SXM48" s="18"/>
      <c r="SXN48" s="16"/>
      <c r="SXO48" s="60"/>
      <c r="SXX48" s="62"/>
      <c r="SXY48" s="62"/>
      <c r="SXZ48" s="62"/>
      <c r="SYA48" s="18"/>
      <c r="SYB48" s="16"/>
      <c r="SYC48" s="60"/>
      <c r="SYL48" s="62"/>
      <c r="SYM48" s="62"/>
      <c r="SYN48" s="62"/>
      <c r="SYO48" s="18"/>
      <c r="SYP48" s="16"/>
      <c r="SYQ48" s="60"/>
      <c r="SYZ48" s="62"/>
      <c r="SZA48" s="62"/>
      <c r="SZB48" s="62"/>
      <c r="SZC48" s="18"/>
      <c r="SZD48" s="16"/>
      <c r="SZE48" s="60"/>
      <c r="SZN48" s="62"/>
      <c r="SZO48" s="62"/>
      <c r="SZP48" s="62"/>
      <c r="SZQ48" s="18"/>
      <c r="SZR48" s="16"/>
      <c r="SZS48" s="60"/>
      <c r="TAB48" s="62"/>
      <c r="TAC48" s="62"/>
      <c r="TAD48" s="62"/>
      <c r="TAE48" s="18"/>
      <c r="TAF48" s="16"/>
      <c r="TAG48" s="60"/>
      <c r="TAP48" s="62"/>
      <c r="TAQ48" s="62"/>
      <c r="TAR48" s="62"/>
      <c r="TAS48" s="18"/>
      <c r="TAT48" s="16"/>
      <c r="TAU48" s="60"/>
      <c r="TBD48" s="62"/>
      <c r="TBE48" s="62"/>
      <c r="TBF48" s="62"/>
      <c r="TBG48" s="18"/>
      <c r="TBH48" s="16"/>
      <c r="TBI48" s="60"/>
      <c r="TBR48" s="62"/>
      <c r="TBS48" s="62"/>
      <c r="TBT48" s="62"/>
      <c r="TBU48" s="18"/>
      <c r="TBV48" s="16"/>
      <c r="TBW48" s="60"/>
      <c r="TCF48" s="62"/>
      <c r="TCG48" s="62"/>
      <c r="TCH48" s="62"/>
      <c r="TCI48" s="18"/>
      <c r="TCJ48" s="16"/>
      <c r="TCK48" s="60"/>
      <c r="TCT48" s="62"/>
      <c r="TCU48" s="62"/>
      <c r="TCV48" s="62"/>
      <c r="TCW48" s="18"/>
      <c r="TCX48" s="16"/>
      <c r="TCY48" s="60"/>
      <c r="TDH48" s="62"/>
      <c r="TDI48" s="62"/>
      <c r="TDJ48" s="62"/>
      <c r="TDK48" s="18"/>
      <c r="TDL48" s="16"/>
      <c r="TDM48" s="60"/>
      <c r="TDV48" s="62"/>
      <c r="TDW48" s="62"/>
      <c r="TDX48" s="62"/>
      <c r="TDY48" s="18"/>
      <c r="TDZ48" s="16"/>
      <c r="TEA48" s="60"/>
      <c r="TEJ48" s="62"/>
      <c r="TEK48" s="62"/>
      <c r="TEL48" s="62"/>
      <c r="TEM48" s="18"/>
      <c r="TEN48" s="16"/>
      <c r="TEO48" s="60"/>
      <c r="TEX48" s="62"/>
      <c r="TEY48" s="62"/>
      <c r="TEZ48" s="62"/>
      <c r="TFA48" s="18"/>
      <c r="TFB48" s="16"/>
      <c r="TFC48" s="60"/>
      <c r="TFL48" s="62"/>
      <c r="TFM48" s="62"/>
      <c r="TFN48" s="62"/>
      <c r="TFO48" s="18"/>
      <c r="TFP48" s="16"/>
      <c r="TFQ48" s="60"/>
      <c r="TFZ48" s="62"/>
      <c r="TGA48" s="62"/>
      <c r="TGB48" s="62"/>
      <c r="TGC48" s="18"/>
      <c r="TGD48" s="16"/>
      <c r="TGE48" s="60"/>
      <c r="TGN48" s="62"/>
      <c r="TGO48" s="62"/>
      <c r="TGP48" s="62"/>
      <c r="TGQ48" s="18"/>
      <c r="TGR48" s="16"/>
      <c r="TGS48" s="60"/>
      <c r="THB48" s="62"/>
      <c r="THC48" s="62"/>
      <c r="THD48" s="62"/>
      <c r="THE48" s="18"/>
      <c r="THF48" s="16"/>
      <c r="THG48" s="60"/>
      <c r="THP48" s="62"/>
      <c r="THQ48" s="62"/>
      <c r="THR48" s="62"/>
      <c r="THS48" s="18"/>
      <c r="THT48" s="16"/>
      <c r="THU48" s="60"/>
      <c r="TID48" s="62"/>
      <c r="TIE48" s="62"/>
      <c r="TIF48" s="62"/>
      <c r="TIG48" s="18"/>
      <c r="TIH48" s="16"/>
      <c r="TII48" s="60"/>
      <c r="TIR48" s="62"/>
      <c r="TIS48" s="62"/>
      <c r="TIT48" s="62"/>
      <c r="TIU48" s="18"/>
      <c r="TIV48" s="16"/>
      <c r="TIW48" s="60"/>
      <c r="TJF48" s="62"/>
      <c r="TJG48" s="62"/>
      <c r="TJH48" s="62"/>
      <c r="TJI48" s="18"/>
      <c r="TJJ48" s="16"/>
      <c r="TJK48" s="60"/>
      <c r="TJT48" s="62"/>
      <c r="TJU48" s="62"/>
      <c r="TJV48" s="62"/>
      <c r="TJW48" s="18"/>
      <c r="TJX48" s="16"/>
      <c r="TJY48" s="60"/>
      <c r="TKH48" s="62"/>
      <c r="TKI48" s="62"/>
      <c r="TKJ48" s="62"/>
      <c r="TKK48" s="18"/>
      <c r="TKL48" s="16"/>
      <c r="TKM48" s="60"/>
      <c r="TKV48" s="62"/>
      <c r="TKW48" s="62"/>
      <c r="TKX48" s="62"/>
      <c r="TKY48" s="18"/>
      <c r="TKZ48" s="16"/>
      <c r="TLA48" s="60"/>
      <c r="TLJ48" s="62"/>
      <c r="TLK48" s="62"/>
      <c r="TLL48" s="62"/>
      <c r="TLM48" s="18"/>
      <c r="TLN48" s="16"/>
      <c r="TLO48" s="60"/>
      <c r="TLX48" s="62"/>
      <c r="TLY48" s="62"/>
      <c r="TLZ48" s="62"/>
      <c r="TMA48" s="18"/>
      <c r="TMB48" s="16"/>
      <c r="TMC48" s="60"/>
      <c r="TML48" s="62"/>
      <c r="TMM48" s="62"/>
      <c r="TMN48" s="62"/>
      <c r="TMO48" s="18"/>
      <c r="TMP48" s="16"/>
      <c r="TMQ48" s="60"/>
      <c r="TMZ48" s="62"/>
      <c r="TNA48" s="62"/>
      <c r="TNB48" s="62"/>
      <c r="TNC48" s="18"/>
      <c r="TND48" s="16"/>
      <c r="TNE48" s="60"/>
      <c r="TNN48" s="62"/>
      <c r="TNO48" s="62"/>
      <c r="TNP48" s="62"/>
      <c r="TNQ48" s="18"/>
      <c r="TNR48" s="16"/>
      <c r="TNS48" s="60"/>
      <c r="TOB48" s="62"/>
      <c r="TOC48" s="62"/>
      <c r="TOD48" s="62"/>
      <c r="TOE48" s="18"/>
      <c r="TOF48" s="16"/>
      <c r="TOG48" s="60"/>
      <c r="TOP48" s="62"/>
      <c r="TOQ48" s="62"/>
      <c r="TOR48" s="62"/>
      <c r="TOS48" s="18"/>
      <c r="TOT48" s="16"/>
      <c r="TOU48" s="60"/>
      <c r="TPD48" s="62"/>
      <c r="TPE48" s="62"/>
      <c r="TPF48" s="62"/>
      <c r="TPG48" s="18"/>
      <c r="TPH48" s="16"/>
      <c r="TPI48" s="60"/>
      <c r="TPR48" s="62"/>
      <c r="TPS48" s="62"/>
      <c r="TPT48" s="62"/>
      <c r="TPU48" s="18"/>
      <c r="TPV48" s="16"/>
      <c r="TPW48" s="60"/>
      <c r="TQF48" s="62"/>
      <c r="TQG48" s="62"/>
      <c r="TQH48" s="62"/>
      <c r="TQI48" s="18"/>
      <c r="TQJ48" s="16"/>
      <c r="TQK48" s="60"/>
      <c r="TQT48" s="62"/>
      <c r="TQU48" s="62"/>
      <c r="TQV48" s="62"/>
      <c r="TQW48" s="18"/>
      <c r="TQX48" s="16"/>
      <c r="TQY48" s="60"/>
      <c r="TRH48" s="62"/>
      <c r="TRI48" s="62"/>
      <c r="TRJ48" s="62"/>
      <c r="TRK48" s="18"/>
      <c r="TRL48" s="16"/>
      <c r="TRM48" s="60"/>
      <c r="TRV48" s="62"/>
      <c r="TRW48" s="62"/>
      <c r="TRX48" s="62"/>
      <c r="TRY48" s="18"/>
      <c r="TRZ48" s="16"/>
      <c r="TSA48" s="60"/>
      <c r="TSJ48" s="62"/>
      <c r="TSK48" s="62"/>
      <c r="TSL48" s="62"/>
      <c r="TSM48" s="18"/>
      <c r="TSN48" s="16"/>
      <c r="TSO48" s="60"/>
      <c r="TSX48" s="62"/>
      <c r="TSY48" s="62"/>
      <c r="TSZ48" s="62"/>
      <c r="TTA48" s="18"/>
      <c r="TTB48" s="16"/>
      <c r="TTC48" s="60"/>
      <c r="TTL48" s="62"/>
      <c r="TTM48" s="62"/>
      <c r="TTN48" s="62"/>
      <c r="TTO48" s="18"/>
      <c r="TTP48" s="16"/>
      <c r="TTQ48" s="60"/>
      <c r="TTZ48" s="62"/>
      <c r="TUA48" s="62"/>
      <c r="TUB48" s="62"/>
      <c r="TUC48" s="18"/>
      <c r="TUD48" s="16"/>
      <c r="TUE48" s="60"/>
      <c r="TUN48" s="62"/>
      <c r="TUO48" s="62"/>
      <c r="TUP48" s="62"/>
      <c r="TUQ48" s="18"/>
      <c r="TUR48" s="16"/>
      <c r="TUS48" s="60"/>
      <c r="TVB48" s="62"/>
      <c r="TVC48" s="62"/>
      <c r="TVD48" s="62"/>
      <c r="TVE48" s="18"/>
      <c r="TVF48" s="16"/>
      <c r="TVG48" s="60"/>
      <c r="TVP48" s="62"/>
      <c r="TVQ48" s="62"/>
      <c r="TVR48" s="62"/>
      <c r="TVS48" s="18"/>
      <c r="TVT48" s="16"/>
      <c r="TVU48" s="60"/>
      <c r="TWD48" s="62"/>
      <c r="TWE48" s="62"/>
      <c r="TWF48" s="62"/>
      <c r="TWG48" s="18"/>
      <c r="TWH48" s="16"/>
      <c r="TWI48" s="60"/>
      <c r="TWR48" s="62"/>
      <c r="TWS48" s="62"/>
      <c r="TWT48" s="62"/>
      <c r="TWU48" s="18"/>
      <c r="TWV48" s="16"/>
      <c r="TWW48" s="60"/>
      <c r="TXF48" s="62"/>
      <c r="TXG48" s="62"/>
      <c r="TXH48" s="62"/>
      <c r="TXI48" s="18"/>
      <c r="TXJ48" s="16"/>
      <c r="TXK48" s="60"/>
      <c r="TXT48" s="62"/>
      <c r="TXU48" s="62"/>
      <c r="TXV48" s="62"/>
      <c r="TXW48" s="18"/>
      <c r="TXX48" s="16"/>
      <c r="TXY48" s="60"/>
      <c r="TYH48" s="62"/>
      <c r="TYI48" s="62"/>
      <c r="TYJ48" s="62"/>
      <c r="TYK48" s="18"/>
      <c r="TYL48" s="16"/>
      <c r="TYM48" s="60"/>
      <c r="TYV48" s="62"/>
      <c r="TYW48" s="62"/>
      <c r="TYX48" s="62"/>
      <c r="TYY48" s="18"/>
      <c r="TYZ48" s="16"/>
      <c r="TZA48" s="60"/>
      <c r="TZJ48" s="62"/>
      <c r="TZK48" s="62"/>
      <c r="TZL48" s="62"/>
      <c r="TZM48" s="18"/>
      <c r="TZN48" s="16"/>
      <c r="TZO48" s="60"/>
      <c r="TZX48" s="62"/>
      <c r="TZY48" s="62"/>
      <c r="TZZ48" s="62"/>
      <c r="UAA48" s="18"/>
      <c r="UAB48" s="16"/>
      <c r="UAC48" s="60"/>
      <c r="UAL48" s="62"/>
      <c r="UAM48" s="62"/>
      <c r="UAN48" s="62"/>
      <c r="UAO48" s="18"/>
      <c r="UAP48" s="16"/>
      <c r="UAQ48" s="60"/>
      <c r="UAZ48" s="62"/>
      <c r="UBA48" s="62"/>
      <c r="UBB48" s="62"/>
      <c r="UBC48" s="18"/>
      <c r="UBD48" s="16"/>
      <c r="UBE48" s="60"/>
      <c r="UBN48" s="62"/>
      <c r="UBO48" s="62"/>
      <c r="UBP48" s="62"/>
      <c r="UBQ48" s="18"/>
      <c r="UBR48" s="16"/>
      <c r="UBS48" s="60"/>
      <c r="UCB48" s="62"/>
      <c r="UCC48" s="62"/>
      <c r="UCD48" s="62"/>
      <c r="UCE48" s="18"/>
      <c r="UCF48" s="16"/>
      <c r="UCG48" s="60"/>
      <c r="UCP48" s="62"/>
      <c r="UCQ48" s="62"/>
      <c r="UCR48" s="62"/>
      <c r="UCS48" s="18"/>
      <c r="UCT48" s="16"/>
      <c r="UCU48" s="60"/>
      <c r="UDD48" s="62"/>
      <c r="UDE48" s="62"/>
      <c r="UDF48" s="62"/>
      <c r="UDG48" s="18"/>
      <c r="UDH48" s="16"/>
      <c r="UDI48" s="60"/>
      <c r="UDR48" s="62"/>
      <c r="UDS48" s="62"/>
      <c r="UDT48" s="62"/>
      <c r="UDU48" s="18"/>
      <c r="UDV48" s="16"/>
      <c r="UDW48" s="60"/>
      <c r="UEF48" s="62"/>
      <c r="UEG48" s="62"/>
      <c r="UEH48" s="62"/>
      <c r="UEI48" s="18"/>
      <c r="UEJ48" s="16"/>
      <c r="UEK48" s="60"/>
      <c r="UET48" s="62"/>
      <c r="UEU48" s="62"/>
      <c r="UEV48" s="62"/>
      <c r="UEW48" s="18"/>
      <c r="UEX48" s="16"/>
      <c r="UEY48" s="60"/>
      <c r="UFH48" s="62"/>
      <c r="UFI48" s="62"/>
      <c r="UFJ48" s="62"/>
      <c r="UFK48" s="18"/>
      <c r="UFL48" s="16"/>
      <c r="UFM48" s="60"/>
      <c r="UFV48" s="62"/>
      <c r="UFW48" s="62"/>
      <c r="UFX48" s="62"/>
      <c r="UFY48" s="18"/>
      <c r="UFZ48" s="16"/>
      <c r="UGA48" s="60"/>
      <c r="UGJ48" s="62"/>
      <c r="UGK48" s="62"/>
      <c r="UGL48" s="62"/>
      <c r="UGM48" s="18"/>
      <c r="UGN48" s="16"/>
      <c r="UGO48" s="60"/>
      <c r="UGX48" s="62"/>
      <c r="UGY48" s="62"/>
      <c r="UGZ48" s="62"/>
      <c r="UHA48" s="18"/>
      <c r="UHB48" s="16"/>
      <c r="UHC48" s="60"/>
      <c r="UHL48" s="62"/>
      <c r="UHM48" s="62"/>
      <c r="UHN48" s="62"/>
      <c r="UHO48" s="18"/>
      <c r="UHP48" s="16"/>
      <c r="UHQ48" s="60"/>
      <c r="UHZ48" s="62"/>
      <c r="UIA48" s="62"/>
      <c r="UIB48" s="62"/>
      <c r="UIC48" s="18"/>
      <c r="UID48" s="16"/>
      <c r="UIE48" s="60"/>
      <c r="UIN48" s="62"/>
      <c r="UIO48" s="62"/>
      <c r="UIP48" s="62"/>
      <c r="UIQ48" s="18"/>
      <c r="UIR48" s="16"/>
      <c r="UIS48" s="60"/>
      <c r="UJB48" s="62"/>
      <c r="UJC48" s="62"/>
      <c r="UJD48" s="62"/>
      <c r="UJE48" s="18"/>
      <c r="UJF48" s="16"/>
      <c r="UJG48" s="60"/>
      <c r="UJP48" s="62"/>
      <c r="UJQ48" s="62"/>
      <c r="UJR48" s="62"/>
      <c r="UJS48" s="18"/>
      <c r="UJT48" s="16"/>
      <c r="UJU48" s="60"/>
      <c r="UKD48" s="62"/>
      <c r="UKE48" s="62"/>
      <c r="UKF48" s="62"/>
      <c r="UKG48" s="18"/>
      <c r="UKH48" s="16"/>
      <c r="UKI48" s="60"/>
      <c r="UKR48" s="62"/>
      <c r="UKS48" s="62"/>
      <c r="UKT48" s="62"/>
      <c r="UKU48" s="18"/>
      <c r="UKV48" s="16"/>
      <c r="UKW48" s="60"/>
      <c r="ULF48" s="62"/>
      <c r="ULG48" s="62"/>
      <c r="ULH48" s="62"/>
      <c r="ULI48" s="18"/>
      <c r="ULJ48" s="16"/>
      <c r="ULK48" s="60"/>
      <c r="ULT48" s="62"/>
      <c r="ULU48" s="62"/>
      <c r="ULV48" s="62"/>
      <c r="ULW48" s="18"/>
      <c r="ULX48" s="16"/>
      <c r="ULY48" s="60"/>
      <c r="UMH48" s="62"/>
      <c r="UMI48" s="62"/>
      <c r="UMJ48" s="62"/>
      <c r="UMK48" s="18"/>
      <c r="UML48" s="16"/>
      <c r="UMM48" s="60"/>
      <c r="UMV48" s="62"/>
      <c r="UMW48" s="62"/>
      <c r="UMX48" s="62"/>
      <c r="UMY48" s="18"/>
      <c r="UMZ48" s="16"/>
      <c r="UNA48" s="60"/>
      <c r="UNJ48" s="62"/>
      <c r="UNK48" s="62"/>
      <c r="UNL48" s="62"/>
      <c r="UNM48" s="18"/>
      <c r="UNN48" s="16"/>
      <c r="UNO48" s="60"/>
      <c r="UNX48" s="62"/>
      <c r="UNY48" s="62"/>
      <c r="UNZ48" s="62"/>
      <c r="UOA48" s="18"/>
      <c r="UOB48" s="16"/>
      <c r="UOC48" s="60"/>
      <c r="UOL48" s="62"/>
      <c r="UOM48" s="62"/>
      <c r="UON48" s="62"/>
      <c r="UOO48" s="18"/>
      <c r="UOP48" s="16"/>
      <c r="UOQ48" s="60"/>
      <c r="UOZ48" s="62"/>
      <c r="UPA48" s="62"/>
      <c r="UPB48" s="62"/>
      <c r="UPC48" s="18"/>
      <c r="UPD48" s="16"/>
      <c r="UPE48" s="60"/>
      <c r="UPN48" s="62"/>
      <c r="UPO48" s="62"/>
      <c r="UPP48" s="62"/>
      <c r="UPQ48" s="18"/>
      <c r="UPR48" s="16"/>
      <c r="UPS48" s="60"/>
      <c r="UQB48" s="62"/>
      <c r="UQC48" s="62"/>
      <c r="UQD48" s="62"/>
      <c r="UQE48" s="18"/>
      <c r="UQF48" s="16"/>
      <c r="UQG48" s="60"/>
      <c r="UQP48" s="62"/>
      <c r="UQQ48" s="62"/>
      <c r="UQR48" s="62"/>
      <c r="UQS48" s="18"/>
      <c r="UQT48" s="16"/>
      <c r="UQU48" s="60"/>
      <c r="URD48" s="62"/>
      <c r="URE48" s="62"/>
      <c r="URF48" s="62"/>
      <c r="URG48" s="18"/>
      <c r="URH48" s="16"/>
      <c r="URI48" s="60"/>
      <c r="URR48" s="62"/>
      <c r="URS48" s="62"/>
      <c r="URT48" s="62"/>
      <c r="URU48" s="18"/>
      <c r="URV48" s="16"/>
      <c r="URW48" s="60"/>
      <c r="USF48" s="62"/>
      <c r="USG48" s="62"/>
      <c r="USH48" s="62"/>
      <c r="USI48" s="18"/>
      <c r="USJ48" s="16"/>
      <c r="USK48" s="60"/>
      <c r="UST48" s="62"/>
      <c r="USU48" s="62"/>
      <c r="USV48" s="62"/>
      <c r="USW48" s="18"/>
      <c r="USX48" s="16"/>
      <c r="USY48" s="60"/>
      <c r="UTH48" s="62"/>
      <c r="UTI48" s="62"/>
      <c r="UTJ48" s="62"/>
      <c r="UTK48" s="18"/>
      <c r="UTL48" s="16"/>
      <c r="UTM48" s="60"/>
      <c r="UTV48" s="62"/>
      <c r="UTW48" s="62"/>
      <c r="UTX48" s="62"/>
      <c r="UTY48" s="18"/>
      <c r="UTZ48" s="16"/>
      <c r="UUA48" s="60"/>
      <c r="UUJ48" s="62"/>
      <c r="UUK48" s="62"/>
      <c r="UUL48" s="62"/>
      <c r="UUM48" s="18"/>
      <c r="UUN48" s="16"/>
      <c r="UUO48" s="60"/>
      <c r="UUX48" s="62"/>
      <c r="UUY48" s="62"/>
      <c r="UUZ48" s="62"/>
      <c r="UVA48" s="18"/>
      <c r="UVB48" s="16"/>
      <c r="UVC48" s="60"/>
      <c r="UVL48" s="62"/>
      <c r="UVM48" s="62"/>
      <c r="UVN48" s="62"/>
      <c r="UVO48" s="18"/>
      <c r="UVP48" s="16"/>
      <c r="UVQ48" s="60"/>
      <c r="UVZ48" s="62"/>
      <c r="UWA48" s="62"/>
      <c r="UWB48" s="62"/>
      <c r="UWC48" s="18"/>
      <c r="UWD48" s="16"/>
      <c r="UWE48" s="60"/>
      <c r="UWN48" s="62"/>
      <c r="UWO48" s="62"/>
      <c r="UWP48" s="62"/>
      <c r="UWQ48" s="18"/>
      <c r="UWR48" s="16"/>
      <c r="UWS48" s="60"/>
      <c r="UXB48" s="62"/>
      <c r="UXC48" s="62"/>
      <c r="UXD48" s="62"/>
      <c r="UXE48" s="18"/>
      <c r="UXF48" s="16"/>
      <c r="UXG48" s="60"/>
      <c r="UXP48" s="62"/>
      <c r="UXQ48" s="62"/>
      <c r="UXR48" s="62"/>
      <c r="UXS48" s="18"/>
      <c r="UXT48" s="16"/>
      <c r="UXU48" s="60"/>
      <c r="UYD48" s="62"/>
      <c r="UYE48" s="62"/>
      <c r="UYF48" s="62"/>
      <c r="UYG48" s="18"/>
      <c r="UYH48" s="16"/>
      <c r="UYI48" s="60"/>
      <c r="UYR48" s="62"/>
      <c r="UYS48" s="62"/>
      <c r="UYT48" s="62"/>
      <c r="UYU48" s="18"/>
      <c r="UYV48" s="16"/>
      <c r="UYW48" s="60"/>
      <c r="UZF48" s="62"/>
      <c r="UZG48" s="62"/>
      <c r="UZH48" s="62"/>
      <c r="UZI48" s="18"/>
      <c r="UZJ48" s="16"/>
      <c r="UZK48" s="60"/>
      <c r="UZT48" s="62"/>
      <c r="UZU48" s="62"/>
      <c r="UZV48" s="62"/>
      <c r="UZW48" s="18"/>
      <c r="UZX48" s="16"/>
      <c r="UZY48" s="60"/>
      <c r="VAH48" s="62"/>
      <c r="VAI48" s="62"/>
      <c r="VAJ48" s="62"/>
      <c r="VAK48" s="18"/>
      <c r="VAL48" s="16"/>
      <c r="VAM48" s="60"/>
      <c r="VAV48" s="62"/>
      <c r="VAW48" s="62"/>
      <c r="VAX48" s="62"/>
      <c r="VAY48" s="18"/>
      <c r="VAZ48" s="16"/>
      <c r="VBA48" s="60"/>
      <c r="VBJ48" s="62"/>
      <c r="VBK48" s="62"/>
      <c r="VBL48" s="62"/>
      <c r="VBM48" s="18"/>
      <c r="VBN48" s="16"/>
      <c r="VBO48" s="60"/>
      <c r="VBX48" s="62"/>
      <c r="VBY48" s="62"/>
      <c r="VBZ48" s="62"/>
      <c r="VCA48" s="18"/>
      <c r="VCB48" s="16"/>
      <c r="VCC48" s="60"/>
      <c r="VCL48" s="62"/>
      <c r="VCM48" s="62"/>
      <c r="VCN48" s="62"/>
      <c r="VCO48" s="18"/>
      <c r="VCP48" s="16"/>
      <c r="VCQ48" s="60"/>
      <c r="VCZ48" s="62"/>
      <c r="VDA48" s="62"/>
      <c r="VDB48" s="62"/>
      <c r="VDC48" s="18"/>
      <c r="VDD48" s="16"/>
      <c r="VDE48" s="60"/>
      <c r="VDN48" s="62"/>
      <c r="VDO48" s="62"/>
      <c r="VDP48" s="62"/>
      <c r="VDQ48" s="18"/>
      <c r="VDR48" s="16"/>
      <c r="VDS48" s="60"/>
      <c r="VEB48" s="62"/>
      <c r="VEC48" s="62"/>
      <c r="VED48" s="62"/>
      <c r="VEE48" s="18"/>
      <c r="VEF48" s="16"/>
      <c r="VEG48" s="60"/>
      <c r="VEP48" s="62"/>
      <c r="VEQ48" s="62"/>
      <c r="VER48" s="62"/>
      <c r="VES48" s="18"/>
      <c r="VET48" s="16"/>
      <c r="VEU48" s="60"/>
      <c r="VFD48" s="62"/>
      <c r="VFE48" s="62"/>
      <c r="VFF48" s="62"/>
      <c r="VFG48" s="18"/>
      <c r="VFH48" s="16"/>
      <c r="VFI48" s="60"/>
      <c r="VFR48" s="62"/>
      <c r="VFS48" s="62"/>
      <c r="VFT48" s="62"/>
      <c r="VFU48" s="18"/>
      <c r="VFV48" s="16"/>
      <c r="VFW48" s="60"/>
      <c r="VGF48" s="62"/>
      <c r="VGG48" s="62"/>
      <c r="VGH48" s="62"/>
      <c r="VGI48" s="18"/>
      <c r="VGJ48" s="16"/>
      <c r="VGK48" s="60"/>
      <c r="VGT48" s="62"/>
      <c r="VGU48" s="62"/>
      <c r="VGV48" s="62"/>
      <c r="VGW48" s="18"/>
      <c r="VGX48" s="16"/>
      <c r="VGY48" s="60"/>
      <c r="VHH48" s="62"/>
      <c r="VHI48" s="62"/>
      <c r="VHJ48" s="62"/>
      <c r="VHK48" s="18"/>
      <c r="VHL48" s="16"/>
      <c r="VHM48" s="60"/>
      <c r="VHV48" s="62"/>
      <c r="VHW48" s="62"/>
      <c r="VHX48" s="62"/>
      <c r="VHY48" s="18"/>
      <c r="VHZ48" s="16"/>
      <c r="VIA48" s="60"/>
      <c r="VIJ48" s="62"/>
      <c r="VIK48" s="62"/>
      <c r="VIL48" s="62"/>
      <c r="VIM48" s="18"/>
      <c r="VIN48" s="16"/>
      <c r="VIO48" s="60"/>
      <c r="VIX48" s="62"/>
      <c r="VIY48" s="62"/>
      <c r="VIZ48" s="62"/>
      <c r="VJA48" s="18"/>
      <c r="VJB48" s="16"/>
      <c r="VJC48" s="60"/>
      <c r="VJL48" s="62"/>
      <c r="VJM48" s="62"/>
      <c r="VJN48" s="62"/>
      <c r="VJO48" s="18"/>
      <c r="VJP48" s="16"/>
      <c r="VJQ48" s="60"/>
      <c r="VJZ48" s="62"/>
      <c r="VKA48" s="62"/>
      <c r="VKB48" s="62"/>
      <c r="VKC48" s="18"/>
      <c r="VKD48" s="16"/>
      <c r="VKE48" s="60"/>
      <c r="VKN48" s="62"/>
      <c r="VKO48" s="62"/>
      <c r="VKP48" s="62"/>
      <c r="VKQ48" s="18"/>
      <c r="VKR48" s="16"/>
      <c r="VKS48" s="60"/>
      <c r="VLB48" s="62"/>
      <c r="VLC48" s="62"/>
      <c r="VLD48" s="62"/>
      <c r="VLE48" s="18"/>
      <c r="VLF48" s="16"/>
      <c r="VLG48" s="60"/>
      <c r="VLP48" s="62"/>
      <c r="VLQ48" s="62"/>
      <c r="VLR48" s="62"/>
      <c r="VLS48" s="18"/>
      <c r="VLT48" s="16"/>
      <c r="VLU48" s="60"/>
      <c r="VMD48" s="62"/>
      <c r="VME48" s="62"/>
      <c r="VMF48" s="62"/>
      <c r="VMG48" s="18"/>
      <c r="VMH48" s="16"/>
      <c r="VMI48" s="60"/>
      <c r="VMR48" s="62"/>
      <c r="VMS48" s="62"/>
      <c r="VMT48" s="62"/>
      <c r="VMU48" s="18"/>
      <c r="VMV48" s="16"/>
      <c r="VMW48" s="60"/>
      <c r="VNF48" s="62"/>
      <c r="VNG48" s="62"/>
      <c r="VNH48" s="62"/>
      <c r="VNI48" s="18"/>
      <c r="VNJ48" s="16"/>
      <c r="VNK48" s="60"/>
      <c r="VNT48" s="62"/>
      <c r="VNU48" s="62"/>
      <c r="VNV48" s="62"/>
      <c r="VNW48" s="18"/>
      <c r="VNX48" s="16"/>
      <c r="VNY48" s="60"/>
      <c r="VOH48" s="62"/>
      <c r="VOI48" s="62"/>
      <c r="VOJ48" s="62"/>
      <c r="VOK48" s="18"/>
      <c r="VOL48" s="16"/>
      <c r="VOM48" s="60"/>
      <c r="VOV48" s="62"/>
      <c r="VOW48" s="62"/>
      <c r="VOX48" s="62"/>
      <c r="VOY48" s="18"/>
      <c r="VOZ48" s="16"/>
      <c r="VPA48" s="60"/>
      <c r="VPJ48" s="62"/>
      <c r="VPK48" s="62"/>
      <c r="VPL48" s="62"/>
      <c r="VPM48" s="18"/>
      <c r="VPN48" s="16"/>
      <c r="VPO48" s="60"/>
      <c r="VPX48" s="62"/>
      <c r="VPY48" s="62"/>
      <c r="VPZ48" s="62"/>
      <c r="VQA48" s="18"/>
      <c r="VQB48" s="16"/>
      <c r="VQC48" s="60"/>
      <c r="VQL48" s="62"/>
      <c r="VQM48" s="62"/>
      <c r="VQN48" s="62"/>
      <c r="VQO48" s="18"/>
      <c r="VQP48" s="16"/>
      <c r="VQQ48" s="60"/>
      <c r="VQZ48" s="62"/>
      <c r="VRA48" s="62"/>
      <c r="VRB48" s="62"/>
      <c r="VRC48" s="18"/>
      <c r="VRD48" s="16"/>
      <c r="VRE48" s="60"/>
      <c r="VRN48" s="62"/>
      <c r="VRO48" s="62"/>
      <c r="VRP48" s="62"/>
      <c r="VRQ48" s="18"/>
      <c r="VRR48" s="16"/>
      <c r="VRS48" s="60"/>
      <c r="VSB48" s="62"/>
      <c r="VSC48" s="62"/>
      <c r="VSD48" s="62"/>
      <c r="VSE48" s="18"/>
      <c r="VSF48" s="16"/>
      <c r="VSG48" s="60"/>
      <c r="VSP48" s="62"/>
      <c r="VSQ48" s="62"/>
      <c r="VSR48" s="62"/>
      <c r="VSS48" s="18"/>
      <c r="VST48" s="16"/>
      <c r="VSU48" s="60"/>
      <c r="VTD48" s="62"/>
      <c r="VTE48" s="62"/>
      <c r="VTF48" s="62"/>
      <c r="VTG48" s="18"/>
      <c r="VTH48" s="16"/>
      <c r="VTI48" s="60"/>
      <c r="VTR48" s="62"/>
      <c r="VTS48" s="62"/>
      <c r="VTT48" s="62"/>
      <c r="VTU48" s="18"/>
      <c r="VTV48" s="16"/>
      <c r="VTW48" s="60"/>
      <c r="VUF48" s="62"/>
      <c r="VUG48" s="62"/>
      <c r="VUH48" s="62"/>
      <c r="VUI48" s="18"/>
      <c r="VUJ48" s="16"/>
      <c r="VUK48" s="60"/>
      <c r="VUT48" s="62"/>
      <c r="VUU48" s="62"/>
      <c r="VUV48" s="62"/>
      <c r="VUW48" s="18"/>
      <c r="VUX48" s="16"/>
      <c r="VUY48" s="60"/>
      <c r="VVH48" s="62"/>
      <c r="VVI48" s="62"/>
      <c r="VVJ48" s="62"/>
      <c r="VVK48" s="18"/>
      <c r="VVL48" s="16"/>
      <c r="VVM48" s="60"/>
      <c r="VVV48" s="62"/>
      <c r="VVW48" s="62"/>
      <c r="VVX48" s="62"/>
      <c r="VVY48" s="18"/>
      <c r="VVZ48" s="16"/>
      <c r="VWA48" s="60"/>
      <c r="VWJ48" s="62"/>
      <c r="VWK48" s="62"/>
      <c r="VWL48" s="62"/>
      <c r="VWM48" s="18"/>
      <c r="VWN48" s="16"/>
      <c r="VWO48" s="60"/>
      <c r="VWX48" s="62"/>
      <c r="VWY48" s="62"/>
      <c r="VWZ48" s="62"/>
      <c r="VXA48" s="18"/>
      <c r="VXB48" s="16"/>
      <c r="VXC48" s="60"/>
      <c r="VXL48" s="62"/>
      <c r="VXM48" s="62"/>
      <c r="VXN48" s="62"/>
      <c r="VXO48" s="18"/>
      <c r="VXP48" s="16"/>
      <c r="VXQ48" s="60"/>
      <c r="VXZ48" s="62"/>
      <c r="VYA48" s="62"/>
      <c r="VYB48" s="62"/>
      <c r="VYC48" s="18"/>
      <c r="VYD48" s="16"/>
      <c r="VYE48" s="60"/>
      <c r="VYN48" s="62"/>
      <c r="VYO48" s="62"/>
      <c r="VYP48" s="62"/>
      <c r="VYQ48" s="18"/>
      <c r="VYR48" s="16"/>
      <c r="VYS48" s="60"/>
      <c r="VZB48" s="62"/>
      <c r="VZC48" s="62"/>
      <c r="VZD48" s="62"/>
      <c r="VZE48" s="18"/>
      <c r="VZF48" s="16"/>
      <c r="VZG48" s="60"/>
      <c r="VZP48" s="62"/>
      <c r="VZQ48" s="62"/>
      <c r="VZR48" s="62"/>
      <c r="VZS48" s="18"/>
      <c r="VZT48" s="16"/>
      <c r="VZU48" s="60"/>
      <c r="WAD48" s="62"/>
      <c r="WAE48" s="62"/>
      <c r="WAF48" s="62"/>
      <c r="WAG48" s="18"/>
      <c r="WAH48" s="16"/>
      <c r="WAI48" s="60"/>
      <c r="WAR48" s="62"/>
      <c r="WAS48" s="62"/>
      <c r="WAT48" s="62"/>
      <c r="WAU48" s="18"/>
      <c r="WAV48" s="16"/>
      <c r="WAW48" s="60"/>
      <c r="WBF48" s="62"/>
      <c r="WBG48" s="62"/>
      <c r="WBH48" s="62"/>
      <c r="WBI48" s="18"/>
      <c r="WBJ48" s="16"/>
      <c r="WBK48" s="60"/>
      <c r="WBT48" s="62"/>
      <c r="WBU48" s="62"/>
      <c r="WBV48" s="62"/>
      <c r="WBW48" s="18"/>
      <c r="WBX48" s="16"/>
      <c r="WBY48" s="60"/>
      <c r="WCH48" s="62"/>
      <c r="WCI48" s="62"/>
      <c r="WCJ48" s="62"/>
      <c r="WCK48" s="18"/>
      <c r="WCL48" s="16"/>
      <c r="WCM48" s="60"/>
      <c r="WCV48" s="62"/>
      <c r="WCW48" s="62"/>
      <c r="WCX48" s="62"/>
      <c r="WCY48" s="18"/>
      <c r="WCZ48" s="16"/>
      <c r="WDA48" s="60"/>
      <c r="WDJ48" s="62"/>
      <c r="WDK48" s="62"/>
      <c r="WDL48" s="62"/>
      <c r="WDM48" s="18"/>
      <c r="WDN48" s="16"/>
      <c r="WDO48" s="60"/>
      <c r="WDX48" s="62"/>
      <c r="WDY48" s="62"/>
      <c r="WDZ48" s="62"/>
      <c r="WEA48" s="18"/>
      <c r="WEB48" s="16"/>
      <c r="WEC48" s="60"/>
      <c r="WEL48" s="62"/>
      <c r="WEM48" s="62"/>
      <c r="WEN48" s="62"/>
      <c r="WEO48" s="18"/>
      <c r="WEP48" s="16"/>
      <c r="WEQ48" s="60"/>
      <c r="WEZ48" s="62"/>
      <c r="WFA48" s="62"/>
      <c r="WFB48" s="62"/>
      <c r="WFC48" s="18"/>
      <c r="WFD48" s="16"/>
      <c r="WFE48" s="60"/>
      <c r="WFN48" s="62"/>
      <c r="WFO48" s="62"/>
      <c r="WFP48" s="62"/>
      <c r="WFQ48" s="18"/>
      <c r="WFR48" s="16"/>
      <c r="WFS48" s="60"/>
      <c r="WGB48" s="62"/>
      <c r="WGC48" s="62"/>
      <c r="WGD48" s="62"/>
      <c r="WGE48" s="18"/>
      <c r="WGF48" s="16"/>
      <c r="WGG48" s="60"/>
      <c r="WGP48" s="62"/>
      <c r="WGQ48" s="62"/>
      <c r="WGR48" s="62"/>
      <c r="WGS48" s="18"/>
      <c r="WGT48" s="16"/>
      <c r="WGU48" s="60"/>
      <c r="WHD48" s="62"/>
      <c r="WHE48" s="62"/>
      <c r="WHF48" s="62"/>
      <c r="WHG48" s="18"/>
      <c r="WHH48" s="16"/>
      <c r="WHI48" s="60"/>
      <c r="WHR48" s="62"/>
      <c r="WHS48" s="62"/>
      <c r="WHT48" s="62"/>
      <c r="WHU48" s="18"/>
      <c r="WHV48" s="16"/>
      <c r="WHW48" s="60"/>
      <c r="WIF48" s="62"/>
      <c r="WIG48" s="62"/>
      <c r="WIH48" s="62"/>
      <c r="WII48" s="18"/>
      <c r="WIJ48" s="16"/>
      <c r="WIK48" s="60"/>
      <c r="WIT48" s="62"/>
      <c r="WIU48" s="62"/>
      <c r="WIV48" s="62"/>
      <c r="WIW48" s="18"/>
      <c r="WIX48" s="16"/>
      <c r="WIY48" s="60"/>
      <c r="WJH48" s="62"/>
      <c r="WJI48" s="62"/>
      <c r="WJJ48" s="62"/>
      <c r="WJK48" s="18"/>
      <c r="WJL48" s="16"/>
      <c r="WJM48" s="60"/>
      <c r="WJV48" s="62"/>
      <c r="WJW48" s="62"/>
      <c r="WJX48" s="62"/>
      <c r="WJY48" s="18"/>
      <c r="WJZ48" s="16"/>
      <c r="WKA48" s="60"/>
      <c r="WKJ48" s="62"/>
      <c r="WKK48" s="62"/>
      <c r="WKL48" s="62"/>
      <c r="WKM48" s="18"/>
      <c r="WKN48" s="16"/>
      <c r="WKO48" s="60"/>
      <c r="WKX48" s="62"/>
      <c r="WKY48" s="62"/>
      <c r="WKZ48" s="62"/>
      <c r="WLA48" s="18"/>
      <c r="WLB48" s="16"/>
      <c r="WLC48" s="60"/>
      <c r="WLL48" s="62"/>
      <c r="WLM48" s="62"/>
      <c r="WLN48" s="62"/>
      <c r="WLO48" s="18"/>
      <c r="WLP48" s="16"/>
      <c r="WLQ48" s="60"/>
      <c r="WLZ48" s="62"/>
      <c r="WMA48" s="62"/>
      <c r="WMB48" s="62"/>
      <c r="WMC48" s="18"/>
      <c r="WMD48" s="16"/>
      <c r="WME48" s="60"/>
      <c r="WMN48" s="62"/>
      <c r="WMO48" s="62"/>
      <c r="WMP48" s="62"/>
      <c r="WMQ48" s="18"/>
      <c r="WMR48" s="16"/>
      <c r="WMS48" s="60"/>
      <c r="WNB48" s="62"/>
      <c r="WNC48" s="62"/>
      <c r="WND48" s="62"/>
      <c r="WNE48" s="18"/>
      <c r="WNF48" s="16"/>
      <c r="WNG48" s="60"/>
      <c r="WNP48" s="62"/>
      <c r="WNQ48" s="62"/>
      <c r="WNR48" s="62"/>
      <c r="WNS48" s="18"/>
      <c r="WNT48" s="16"/>
      <c r="WNU48" s="60"/>
      <c r="WOD48" s="62"/>
      <c r="WOE48" s="62"/>
      <c r="WOF48" s="62"/>
      <c r="WOG48" s="18"/>
      <c r="WOH48" s="16"/>
      <c r="WOI48" s="60"/>
      <c r="WOR48" s="62"/>
      <c r="WOS48" s="62"/>
      <c r="WOT48" s="62"/>
      <c r="WOU48" s="18"/>
      <c r="WOV48" s="16"/>
      <c r="WOW48" s="60"/>
      <c r="WPF48" s="62"/>
      <c r="WPG48" s="62"/>
      <c r="WPH48" s="62"/>
      <c r="WPI48" s="18"/>
      <c r="WPJ48" s="16"/>
      <c r="WPK48" s="60"/>
      <c r="WPT48" s="62"/>
      <c r="WPU48" s="62"/>
      <c r="WPV48" s="62"/>
      <c r="WPW48" s="18"/>
      <c r="WPX48" s="16"/>
      <c r="WPY48" s="60"/>
      <c r="WQH48" s="62"/>
      <c r="WQI48" s="62"/>
      <c r="WQJ48" s="62"/>
      <c r="WQK48" s="18"/>
      <c r="WQL48" s="16"/>
      <c r="WQM48" s="60"/>
      <c r="WQV48" s="62"/>
      <c r="WQW48" s="62"/>
      <c r="WQX48" s="62"/>
      <c r="WQY48" s="18"/>
      <c r="WQZ48" s="16"/>
      <c r="WRA48" s="60"/>
      <c r="WRJ48" s="62"/>
      <c r="WRK48" s="62"/>
      <c r="WRL48" s="62"/>
      <c r="WRM48" s="18"/>
      <c r="WRN48" s="16"/>
      <c r="WRO48" s="60"/>
      <c r="WRX48" s="62"/>
      <c r="WRY48" s="62"/>
      <c r="WRZ48" s="62"/>
      <c r="WSA48" s="18"/>
      <c r="WSB48" s="16"/>
      <c r="WSC48" s="60"/>
      <c r="WSL48" s="62"/>
      <c r="WSM48" s="62"/>
      <c r="WSN48" s="62"/>
      <c r="WSO48" s="18"/>
      <c r="WSP48" s="16"/>
      <c r="WSQ48" s="60"/>
      <c r="WSZ48" s="62"/>
      <c r="WTA48" s="62"/>
      <c r="WTB48" s="62"/>
      <c r="WTC48" s="18"/>
      <c r="WTD48" s="16"/>
      <c r="WTE48" s="60"/>
      <c r="WTN48" s="62"/>
      <c r="WTO48" s="62"/>
      <c r="WTP48" s="62"/>
      <c r="WTQ48" s="18"/>
      <c r="WTR48" s="16"/>
      <c r="WTS48" s="60"/>
      <c r="WUB48" s="62"/>
      <c r="WUC48" s="62"/>
      <c r="WUD48" s="62"/>
      <c r="WUE48" s="18"/>
      <c r="WUF48" s="16"/>
      <c r="WUG48" s="60"/>
      <c r="WUP48" s="62"/>
      <c r="WUQ48" s="62"/>
      <c r="WUR48" s="62"/>
      <c r="WUS48" s="18"/>
      <c r="WUT48" s="16"/>
      <c r="WUU48" s="60"/>
      <c r="WVD48" s="62"/>
      <c r="WVE48" s="62"/>
      <c r="WVF48" s="62"/>
      <c r="WVG48" s="18"/>
      <c r="WVH48" s="16"/>
      <c r="WVI48" s="60"/>
      <c r="WVR48" s="62"/>
      <c r="WVS48" s="62"/>
      <c r="WVT48" s="62"/>
      <c r="WVU48" s="18"/>
      <c r="WVV48" s="16"/>
      <c r="WVW48" s="60"/>
      <c r="WWF48" s="62"/>
      <c r="WWG48" s="62"/>
      <c r="WWH48" s="62"/>
      <c r="WWI48" s="18"/>
      <c r="WWJ48" s="16"/>
      <c r="WWK48" s="60"/>
      <c r="WWT48" s="62"/>
      <c r="WWU48" s="62"/>
      <c r="WWV48" s="62"/>
      <c r="WWW48" s="18"/>
      <c r="WWX48" s="16"/>
      <c r="WWY48" s="60"/>
      <c r="WXH48" s="62"/>
      <c r="WXI48" s="62"/>
      <c r="WXJ48" s="62"/>
      <c r="WXK48" s="18"/>
      <c r="WXL48" s="16"/>
      <c r="WXM48" s="60"/>
      <c r="WXV48" s="62"/>
      <c r="WXW48" s="62"/>
      <c r="WXX48" s="62"/>
      <c r="WXY48" s="18"/>
      <c r="WXZ48" s="16"/>
      <c r="WYA48" s="60"/>
      <c r="WYJ48" s="62"/>
      <c r="WYK48" s="62"/>
      <c r="WYL48" s="62"/>
      <c r="WYM48" s="18"/>
      <c r="WYN48" s="16"/>
      <c r="WYO48" s="60"/>
      <c r="WYX48" s="62"/>
      <c r="WYY48" s="62"/>
      <c r="WYZ48" s="62"/>
      <c r="WZA48" s="18"/>
      <c r="WZB48" s="16"/>
      <c r="WZC48" s="60"/>
      <c r="WZL48" s="62"/>
      <c r="WZM48" s="62"/>
      <c r="WZN48" s="62"/>
      <c r="WZO48" s="18"/>
      <c r="WZP48" s="16"/>
      <c r="WZQ48" s="60"/>
      <c r="WZZ48" s="62"/>
      <c r="XAA48" s="62"/>
      <c r="XAB48" s="62"/>
      <c r="XAC48" s="18"/>
      <c r="XAD48" s="16"/>
      <c r="XAE48" s="60"/>
      <c r="XAN48" s="62"/>
      <c r="XAO48" s="62"/>
      <c r="XAP48" s="62"/>
      <c r="XAQ48" s="18"/>
      <c r="XAR48" s="16"/>
      <c r="XAS48" s="60"/>
      <c r="XBB48" s="62"/>
      <c r="XBC48" s="62"/>
      <c r="XBD48" s="62"/>
      <c r="XBE48" s="18"/>
      <c r="XBF48" s="16"/>
      <c r="XBG48" s="60"/>
      <c r="XBP48" s="62"/>
      <c r="XBQ48" s="62"/>
      <c r="XBR48" s="62"/>
      <c r="XBS48" s="18"/>
      <c r="XBT48" s="16"/>
      <c r="XBU48" s="60"/>
      <c r="XCD48" s="62"/>
      <c r="XCE48" s="62"/>
      <c r="XCF48" s="62"/>
      <c r="XCG48" s="18"/>
      <c r="XCH48" s="16"/>
      <c r="XCI48" s="60"/>
      <c r="XCR48" s="62"/>
      <c r="XCS48" s="62"/>
      <c r="XCT48" s="62"/>
      <c r="XCU48" s="18"/>
      <c r="XCV48" s="16"/>
      <c r="XCW48" s="60"/>
      <c r="XDF48" s="62"/>
      <c r="XDG48" s="62"/>
      <c r="XDH48" s="62"/>
      <c r="XDI48" s="18"/>
      <c r="XDJ48" s="16"/>
      <c r="XDK48" s="60"/>
      <c r="XDT48" s="62"/>
      <c r="XDU48" s="62"/>
      <c r="XDV48" s="62"/>
      <c r="XDW48" s="18"/>
      <c r="XDX48" s="16"/>
      <c r="XDY48" s="60"/>
      <c r="XEH48" s="62"/>
      <c r="XEI48" s="62"/>
      <c r="XEJ48" s="62"/>
      <c r="XEK48" s="18"/>
      <c r="XEL48" s="16"/>
      <c r="XEM48" s="60"/>
      <c r="XEV48" s="62"/>
      <c r="XEW48" s="62"/>
      <c r="XEX48" s="62"/>
      <c r="XEY48" s="18"/>
      <c r="XEZ48" s="16"/>
      <c r="XFA48" s="60"/>
    </row>
    <row r="49" spans="1:14" ht="15" x14ac:dyDescent="0.2">
      <c r="A49" s="1" t="s">
        <v>107</v>
      </c>
      <c r="B49" s="5" t="s">
        <v>512</v>
      </c>
      <c r="C49" s="15">
        <v>43211507</v>
      </c>
      <c r="D49" s="11" t="s">
        <v>414</v>
      </c>
      <c r="E49" s="11" t="s">
        <v>286</v>
      </c>
      <c r="F49" s="11" t="s">
        <v>328</v>
      </c>
      <c r="G49" s="5" t="s">
        <v>582</v>
      </c>
      <c r="H49" s="11" t="s">
        <v>10</v>
      </c>
      <c r="I49" s="11">
        <v>1</v>
      </c>
      <c r="J49" s="14">
        <v>49</v>
      </c>
      <c r="K49" s="13">
        <v>0.16</v>
      </c>
      <c r="L49" s="12">
        <f>Table13427[[#This Row],[OEM MSRP / List Price]]*(1-Table13427[[#This Row],[Contract Discount]])</f>
        <v>41.16</v>
      </c>
      <c r="M49" s="12" t="s">
        <v>570</v>
      </c>
      <c r="N49" s="11" t="s">
        <v>536</v>
      </c>
    </row>
    <row r="50" spans="1:14" ht="15" x14ac:dyDescent="0.2">
      <c r="A50" s="1" t="s">
        <v>108</v>
      </c>
      <c r="B50" s="5" t="s">
        <v>513</v>
      </c>
      <c r="C50" s="15">
        <v>43211507</v>
      </c>
      <c r="D50" s="11" t="s">
        <v>415</v>
      </c>
      <c r="E50" s="11" t="s">
        <v>286</v>
      </c>
      <c r="F50" s="11" t="s">
        <v>328</v>
      </c>
      <c r="G50" s="5" t="s">
        <v>583</v>
      </c>
      <c r="H50" s="11" t="s">
        <v>10</v>
      </c>
      <c r="I50" s="11">
        <v>1</v>
      </c>
      <c r="J50" s="14">
        <v>119</v>
      </c>
      <c r="K50" s="13">
        <v>0.16</v>
      </c>
      <c r="L50" s="12">
        <f>Table13427[[#This Row],[OEM MSRP / List Price]]*(1-Table13427[[#This Row],[Contract Discount]])</f>
        <v>99.96</v>
      </c>
      <c r="M50" s="12" t="s">
        <v>570</v>
      </c>
      <c r="N50" s="11" t="s">
        <v>536</v>
      </c>
    </row>
    <row r="51" spans="1:14" ht="15" x14ac:dyDescent="0.2">
      <c r="A51" s="1" t="s">
        <v>109</v>
      </c>
      <c r="B51" s="5" t="s">
        <v>532</v>
      </c>
      <c r="C51" s="15">
        <v>43211507</v>
      </c>
      <c r="D51" s="11" t="s">
        <v>343</v>
      </c>
      <c r="E51" s="11" t="s">
        <v>286</v>
      </c>
      <c r="F51" s="11" t="s">
        <v>343</v>
      </c>
      <c r="G51" s="5" t="s">
        <v>584</v>
      </c>
      <c r="H51" s="11" t="s">
        <v>10</v>
      </c>
      <c r="I51" s="11">
        <v>1</v>
      </c>
      <c r="J51" s="14">
        <v>39</v>
      </c>
      <c r="K51" s="13">
        <v>0.16</v>
      </c>
      <c r="L51" s="12">
        <f>Table13427[[#This Row],[OEM MSRP / List Price]]*(1-Table13427[[#This Row],[Contract Discount]])</f>
        <v>32.76</v>
      </c>
      <c r="M51" s="12" t="s">
        <v>570</v>
      </c>
      <c r="N51" s="11" t="s">
        <v>537</v>
      </c>
    </row>
    <row r="52" spans="1:14" ht="15" x14ac:dyDescent="0.2">
      <c r="A52" s="1" t="s">
        <v>110</v>
      </c>
      <c r="B52" s="5" t="s">
        <v>532</v>
      </c>
      <c r="C52" s="15">
        <v>43211507</v>
      </c>
      <c r="D52" s="11" t="s">
        <v>344</v>
      </c>
      <c r="E52" s="11" t="s">
        <v>286</v>
      </c>
      <c r="F52" s="11" t="s">
        <v>344</v>
      </c>
      <c r="G52" s="5" t="s">
        <v>585</v>
      </c>
      <c r="H52" s="11" t="s">
        <v>10</v>
      </c>
      <c r="I52" s="11">
        <v>1</v>
      </c>
      <c r="J52" s="14">
        <v>109</v>
      </c>
      <c r="K52" s="13">
        <v>0.16</v>
      </c>
      <c r="L52" s="12">
        <f>Table13427[[#This Row],[OEM MSRP / List Price]]*(1-Table13427[[#This Row],[Contract Discount]])</f>
        <v>91.56</v>
      </c>
      <c r="M52" s="12" t="s">
        <v>570</v>
      </c>
      <c r="N52" s="11" t="s">
        <v>538</v>
      </c>
    </row>
    <row r="53" spans="1:14" ht="15" x14ac:dyDescent="0.2">
      <c r="A53" s="1" t="s">
        <v>111</v>
      </c>
      <c r="B53" s="5" t="s">
        <v>594</v>
      </c>
      <c r="C53" s="15">
        <v>43211507</v>
      </c>
      <c r="D53" s="11" t="s">
        <v>345</v>
      </c>
      <c r="E53" s="11" t="s">
        <v>286</v>
      </c>
      <c r="F53" s="11" t="s">
        <v>345</v>
      </c>
      <c r="G53" s="5" t="s">
        <v>533</v>
      </c>
      <c r="H53" s="11" t="s">
        <v>10</v>
      </c>
      <c r="I53" s="11">
        <v>1</v>
      </c>
      <c r="J53" s="14">
        <v>30</v>
      </c>
      <c r="K53" s="13">
        <v>0.16</v>
      </c>
      <c r="L53" s="12">
        <f>Table13427[[#This Row],[OEM MSRP / List Price]]*(1-Table13427[[#This Row],[Contract Discount]])</f>
        <v>25.2</v>
      </c>
      <c r="M53" s="12" t="s">
        <v>570</v>
      </c>
      <c r="N53" s="11" t="s">
        <v>539</v>
      </c>
    </row>
    <row r="54" spans="1:14" ht="15" x14ac:dyDescent="0.2">
      <c r="A54" s="1" t="s">
        <v>112</v>
      </c>
      <c r="B54" s="5" t="s">
        <v>586</v>
      </c>
      <c r="C54" s="15">
        <v>43211507</v>
      </c>
      <c r="D54" s="11" t="s">
        <v>346</v>
      </c>
      <c r="E54" s="11" t="s">
        <v>286</v>
      </c>
      <c r="F54" s="11" t="s">
        <v>346</v>
      </c>
      <c r="G54" s="5" t="s">
        <v>534</v>
      </c>
      <c r="H54" s="11" t="s">
        <v>10</v>
      </c>
      <c r="I54" s="11">
        <v>1</v>
      </c>
      <c r="J54" s="14">
        <v>50</v>
      </c>
      <c r="K54" s="13">
        <v>0.16</v>
      </c>
      <c r="L54" s="12">
        <f>Table13427[[#This Row],[OEM MSRP / List Price]]*(1-Table13427[[#This Row],[Contract Discount]])</f>
        <v>42</v>
      </c>
      <c r="M54" s="12" t="s">
        <v>570</v>
      </c>
      <c r="N54" s="11" t="s">
        <v>540</v>
      </c>
    </row>
    <row r="55" spans="1:14" ht="15" x14ac:dyDescent="0.2">
      <c r="A55" s="1" t="s">
        <v>113</v>
      </c>
      <c r="B55" s="5" t="s">
        <v>587</v>
      </c>
      <c r="C55" s="15">
        <v>43211507</v>
      </c>
      <c r="D55" s="11" t="s">
        <v>347</v>
      </c>
      <c r="E55" s="11" t="s">
        <v>286</v>
      </c>
      <c r="F55" s="11" t="s">
        <v>347</v>
      </c>
      <c r="G55" s="5" t="s">
        <v>535</v>
      </c>
      <c r="H55" s="11" t="s">
        <v>10</v>
      </c>
      <c r="I55" s="11">
        <v>1</v>
      </c>
      <c r="J55" s="14">
        <v>70</v>
      </c>
      <c r="K55" s="13">
        <v>0.16</v>
      </c>
      <c r="L55" s="12">
        <f>Table13427[[#This Row],[OEM MSRP / List Price]]*(1-Table13427[[#This Row],[Contract Discount]])</f>
        <v>58.8</v>
      </c>
      <c r="M55" s="12" t="s">
        <v>570</v>
      </c>
      <c r="N55" s="11" t="s">
        <v>541</v>
      </c>
    </row>
    <row r="56" spans="1:14" ht="15" x14ac:dyDescent="0.2">
      <c r="A56" s="1" t="s">
        <v>114</v>
      </c>
      <c r="B56" s="5" t="s">
        <v>588</v>
      </c>
      <c r="C56" s="15">
        <v>43211507</v>
      </c>
      <c r="D56" s="11" t="s">
        <v>336</v>
      </c>
      <c r="E56" s="11" t="s">
        <v>286</v>
      </c>
      <c r="F56" s="11" t="s">
        <v>336</v>
      </c>
      <c r="G56" s="5" t="s">
        <v>565</v>
      </c>
      <c r="H56" s="11" t="s">
        <v>10</v>
      </c>
      <c r="I56" s="11">
        <v>1</v>
      </c>
      <c r="J56" s="14">
        <v>19</v>
      </c>
      <c r="K56" s="13">
        <v>0.16</v>
      </c>
      <c r="L56" s="12">
        <f>Table13427[[#This Row],[OEM MSRP / List Price]]*(1-Table13427[[#This Row],[Contract Discount]])</f>
        <v>15.959999999999999</v>
      </c>
      <c r="M56" s="12" t="s">
        <v>570</v>
      </c>
      <c r="N56" s="11" t="s">
        <v>564</v>
      </c>
    </row>
    <row r="57" spans="1:14" ht="15" x14ac:dyDescent="0.2">
      <c r="A57" s="1" t="s">
        <v>115</v>
      </c>
      <c r="B57" s="5" t="s">
        <v>589</v>
      </c>
      <c r="C57" s="15">
        <v>43211507</v>
      </c>
      <c r="D57" s="11" t="s">
        <v>337</v>
      </c>
      <c r="E57" s="11" t="s">
        <v>286</v>
      </c>
      <c r="F57" s="11" t="s">
        <v>337</v>
      </c>
      <c r="G57" s="5" t="s">
        <v>566</v>
      </c>
      <c r="H57" s="11" t="s">
        <v>10</v>
      </c>
      <c r="I57" s="11">
        <v>1</v>
      </c>
      <c r="J57" s="14">
        <v>59</v>
      </c>
      <c r="K57" s="13">
        <v>0.16</v>
      </c>
      <c r="L57" s="12">
        <f>Table13427[[#This Row],[OEM MSRP / List Price]]*(1-Table13427[[#This Row],[Contract Discount]])</f>
        <v>49.559999999999995</v>
      </c>
      <c r="M57" s="12" t="s">
        <v>570</v>
      </c>
      <c r="N57" s="11" t="s">
        <v>564</v>
      </c>
    </row>
    <row r="58" spans="1:14" ht="15" x14ac:dyDescent="0.2">
      <c r="A58" s="1" t="s">
        <v>116</v>
      </c>
      <c r="B58" s="5" t="s">
        <v>590</v>
      </c>
      <c r="C58" s="15">
        <v>43211507</v>
      </c>
      <c r="D58" s="11" t="s">
        <v>333</v>
      </c>
      <c r="E58" s="11" t="s">
        <v>286</v>
      </c>
      <c r="F58" s="11" t="s">
        <v>333</v>
      </c>
      <c r="G58" s="5" t="s">
        <v>320</v>
      </c>
      <c r="H58" s="11" t="s">
        <v>10</v>
      </c>
      <c r="I58" s="11">
        <v>1</v>
      </c>
      <c r="J58" s="14">
        <v>89</v>
      </c>
      <c r="K58" s="13">
        <v>0.16</v>
      </c>
      <c r="L58" s="12">
        <f>Table13427[[#This Row],[OEM MSRP / List Price]]*(1-Table13427[[#This Row],[Contract Discount]])</f>
        <v>74.759999999999991</v>
      </c>
      <c r="M58" s="12" t="s">
        <v>570</v>
      </c>
      <c r="N58" s="11" t="s">
        <v>564</v>
      </c>
    </row>
    <row r="59" spans="1:14" ht="15" x14ac:dyDescent="0.2">
      <c r="A59" s="1" t="s">
        <v>117</v>
      </c>
      <c r="B59" s="5" t="s">
        <v>591</v>
      </c>
      <c r="C59" s="15">
        <v>43211507</v>
      </c>
      <c r="D59" s="11" t="s">
        <v>334</v>
      </c>
      <c r="E59" s="11" t="s">
        <v>286</v>
      </c>
      <c r="F59" s="11" t="s">
        <v>334</v>
      </c>
      <c r="G59" s="5" t="s">
        <v>321</v>
      </c>
      <c r="H59" s="11" t="s">
        <v>10</v>
      </c>
      <c r="I59" s="11">
        <v>1</v>
      </c>
      <c r="J59" s="14">
        <v>49</v>
      </c>
      <c r="K59" s="13">
        <v>0.16</v>
      </c>
      <c r="L59" s="12">
        <f>Table13427[[#This Row],[OEM MSRP / List Price]]*(1-Table13427[[#This Row],[Contract Discount]])</f>
        <v>41.16</v>
      </c>
      <c r="M59" s="12" t="s">
        <v>570</v>
      </c>
      <c r="N59" s="11" t="s">
        <v>564</v>
      </c>
    </row>
    <row r="60" spans="1:14" ht="15" x14ac:dyDescent="0.2">
      <c r="A60" s="1" t="s">
        <v>118</v>
      </c>
      <c r="B60" s="5" t="s">
        <v>592</v>
      </c>
      <c r="C60" s="15">
        <v>43211507</v>
      </c>
      <c r="D60" s="11" t="s">
        <v>335</v>
      </c>
      <c r="E60" s="11" t="s">
        <v>286</v>
      </c>
      <c r="F60" s="11" t="s">
        <v>335</v>
      </c>
      <c r="G60" s="5" t="s">
        <v>322</v>
      </c>
      <c r="H60" s="11" t="s">
        <v>10</v>
      </c>
      <c r="I60" s="11">
        <v>1</v>
      </c>
      <c r="J60" s="14">
        <v>69</v>
      </c>
      <c r="K60" s="13">
        <v>0.16</v>
      </c>
      <c r="L60" s="12">
        <f>Table13427[[#This Row],[OEM MSRP / List Price]]*(1-Table13427[[#This Row],[Contract Discount]])</f>
        <v>57.96</v>
      </c>
      <c r="M60" s="12" t="s">
        <v>570</v>
      </c>
      <c r="N60" s="11" t="s">
        <v>564</v>
      </c>
    </row>
    <row r="61" spans="1:14" ht="15" x14ac:dyDescent="0.2">
      <c r="A61" s="1" t="s">
        <v>119</v>
      </c>
      <c r="B61" s="5" t="s">
        <v>593</v>
      </c>
      <c r="C61" s="15">
        <v>43211507</v>
      </c>
      <c r="D61" s="11" t="s">
        <v>338</v>
      </c>
      <c r="E61" s="11" t="s">
        <v>286</v>
      </c>
      <c r="F61" s="11" t="s">
        <v>338</v>
      </c>
      <c r="G61" s="5" t="s">
        <v>567</v>
      </c>
      <c r="H61" s="11" t="s">
        <v>10</v>
      </c>
      <c r="I61" s="11">
        <v>1</v>
      </c>
      <c r="J61" s="14">
        <v>49</v>
      </c>
      <c r="K61" s="13">
        <v>0.16</v>
      </c>
      <c r="L61" s="12">
        <f>Table13427[[#This Row],[OEM MSRP / List Price]]*(1-Table13427[[#This Row],[Contract Discount]])</f>
        <v>41.16</v>
      </c>
      <c r="M61" s="12" t="s">
        <v>570</v>
      </c>
      <c r="N61" s="11" t="s">
        <v>564</v>
      </c>
    </row>
    <row r="62" spans="1:14" ht="15" x14ac:dyDescent="0.2">
      <c r="A62" s="1" t="s">
        <v>120</v>
      </c>
      <c r="B62" s="5" t="s">
        <v>593</v>
      </c>
      <c r="C62" s="15">
        <v>43211507</v>
      </c>
      <c r="D62" s="11" t="s">
        <v>339</v>
      </c>
      <c r="E62" s="11" t="s">
        <v>286</v>
      </c>
      <c r="F62" s="11" t="s">
        <v>339</v>
      </c>
      <c r="G62" s="5" t="s">
        <v>323</v>
      </c>
      <c r="H62" s="11" t="s">
        <v>10</v>
      </c>
      <c r="I62" s="11">
        <v>1</v>
      </c>
      <c r="J62" s="14">
        <v>29</v>
      </c>
      <c r="K62" s="13">
        <v>0.16</v>
      </c>
      <c r="L62" s="12">
        <f>Table13427[[#This Row],[OEM MSRP / List Price]]*(1-Table13427[[#This Row],[Contract Discount]])</f>
        <v>24.36</v>
      </c>
      <c r="M62" s="12" t="s">
        <v>570</v>
      </c>
      <c r="N62" s="11" t="s">
        <v>564</v>
      </c>
    </row>
    <row r="63" spans="1:14" ht="15" x14ac:dyDescent="0.2">
      <c r="A63" s="1" t="s">
        <v>121</v>
      </c>
      <c r="B63" s="5" t="s">
        <v>591</v>
      </c>
      <c r="C63" s="15">
        <v>43211507</v>
      </c>
      <c r="D63" s="11" t="s">
        <v>340</v>
      </c>
      <c r="E63" s="11" t="s">
        <v>286</v>
      </c>
      <c r="F63" s="11" t="s">
        <v>340</v>
      </c>
      <c r="G63" s="5" t="s">
        <v>324</v>
      </c>
      <c r="H63" s="11" t="s">
        <v>10</v>
      </c>
      <c r="I63" s="11">
        <v>1</v>
      </c>
      <c r="J63" s="14">
        <v>29</v>
      </c>
      <c r="K63" s="13">
        <v>0.16</v>
      </c>
      <c r="L63" s="12">
        <f>Table13427[[#This Row],[OEM MSRP / List Price]]*(1-Table13427[[#This Row],[Contract Discount]])</f>
        <v>24.36</v>
      </c>
      <c r="M63" s="12" t="s">
        <v>570</v>
      </c>
      <c r="N63" s="11" t="s">
        <v>564</v>
      </c>
    </row>
    <row r="64" spans="1:14" ht="15" x14ac:dyDescent="0.2">
      <c r="A64" s="1" t="s">
        <v>122</v>
      </c>
      <c r="B64" s="5" t="s">
        <v>592</v>
      </c>
      <c r="C64" s="15">
        <v>43211507</v>
      </c>
      <c r="D64" s="11" t="s">
        <v>341</v>
      </c>
      <c r="E64" s="11" t="s">
        <v>286</v>
      </c>
      <c r="F64" s="11" t="s">
        <v>341</v>
      </c>
      <c r="G64" s="5" t="s">
        <v>325</v>
      </c>
      <c r="H64" s="11" t="s">
        <v>10</v>
      </c>
      <c r="I64" s="11">
        <v>1</v>
      </c>
      <c r="J64" s="14">
        <v>39</v>
      </c>
      <c r="K64" s="13">
        <v>0.16</v>
      </c>
      <c r="L64" s="12">
        <f>Table13427[[#This Row],[OEM MSRP / List Price]]*(1-Table13427[[#This Row],[Contract Discount]])</f>
        <v>32.76</v>
      </c>
      <c r="M64" s="12" t="s">
        <v>570</v>
      </c>
      <c r="N64" s="11" t="s">
        <v>564</v>
      </c>
    </row>
    <row r="65" spans="1:14" ht="15" x14ac:dyDescent="0.2">
      <c r="A65" s="1" t="s">
        <v>123</v>
      </c>
      <c r="B65" s="5" t="s">
        <v>590</v>
      </c>
      <c r="C65" s="15">
        <v>43211507</v>
      </c>
      <c r="D65" s="11" t="s">
        <v>342</v>
      </c>
      <c r="E65" s="11" t="s">
        <v>286</v>
      </c>
      <c r="F65" s="11" t="s">
        <v>342</v>
      </c>
      <c r="G65" s="5" t="s">
        <v>326</v>
      </c>
      <c r="H65" s="11" t="s">
        <v>10</v>
      </c>
      <c r="I65" s="11">
        <v>1</v>
      </c>
      <c r="J65" s="14">
        <v>69</v>
      </c>
      <c r="K65" s="13">
        <v>0.16</v>
      </c>
      <c r="L65" s="12">
        <f>Table13427[[#This Row],[OEM MSRP / List Price]]*(1-Table13427[[#This Row],[Contract Discount]])</f>
        <v>57.96</v>
      </c>
      <c r="M65" s="12" t="s">
        <v>570</v>
      </c>
      <c r="N65" s="11" t="s">
        <v>564</v>
      </c>
    </row>
    <row r="66" spans="1:14" s="10" customFormat="1" ht="20.25" x14ac:dyDescent="0.25">
      <c r="A66" s="65" t="s">
        <v>65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</row>
    <row r="67" spans="1:14" ht="65.25" customHeight="1" x14ac:dyDescent="0.2">
      <c r="A67" s="60" t="s">
        <v>7</v>
      </c>
      <c r="B67" s="61" t="s">
        <v>8</v>
      </c>
      <c r="C67" s="61" t="s">
        <v>6</v>
      </c>
      <c r="D67" s="61" t="s">
        <v>3</v>
      </c>
      <c r="E67" s="61" t="s">
        <v>1</v>
      </c>
      <c r="F67" s="61" t="s">
        <v>11</v>
      </c>
      <c r="G67" s="61" t="s">
        <v>22</v>
      </c>
      <c r="H67" s="61" t="s">
        <v>2</v>
      </c>
      <c r="I67" s="61" t="s">
        <v>9</v>
      </c>
      <c r="J67" s="64"/>
      <c r="K67" s="64"/>
      <c r="L67" s="64"/>
      <c r="M67" s="64"/>
      <c r="N67" s="64"/>
    </row>
    <row r="68" spans="1:14" ht="15" x14ac:dyDescent="0.2">
      <c r="A68" s="1" t="s">
        <v>124</v>
      </c>
      <c r="B68" s="5" t="s">
        <v>14</v>
      </c>
      <c r="C68" s="15">
        <v>81110000</v>
      </c>
      <c r="D68" s="11" t="s">
        <v>348</v>
      </c>
      <c r="E68" s="11" t="s">
        <v>10</v>
      </c>
      <c r="F68" s="11">
        <v>1</v>
      </c>
      <c r="G68" s="14">
        <v>70</v>
      </c>
      <c r="H68" s="13">
        <v>0.4</v>
      </c>
      <c r="I68" s="12">
        <f>Table1345[[#This Row],[Contractor''s Standard Hourly Rate]]*(1-Table1345[[#This Row],[Contract Discount]])</f>
        <v>42</v>
      </c>
      <c r="J68" s="64"/>
      <c r="K68" s="64"/>
      <c r="L68" s="64"/>
      <c r="M68" s="64"/>
      <c r="N68" s="64"/>
    </row>
    <row r="69" spans="1:14" ht="60" x14ac:dyDescent="0.2">
      <c r="A69" s="1" t="s">
        <v>125</v>
      </c>
      <c r="B69" s="5" t="s">
        <v>15</v>
      </c>
      <c r="C69" s="15">
        <v>81110000</v>
      </c>
      <c r="D69" s="11" t="s">
        <v>349</v>
      </c>
      <c r="E69" s="11" t="s">
        <v>10</v>
      </c>
      <c r="F69" s="11">
        <v>1</v>
      </c>
      <c r="G69" s="14">
        <v>15</v>
      </c>
      <c r="H69" s="13">
        <v>0.4</v>
      </c>
      <c r="I69" s="12">
        <f>Table1345[[#This Row],[Contractor''s Standard Hourly Rate]]*(1-Table1345[[#This Row],[Contract Discount]])</f>
        <v>9</v>
      </c>
      <c r="J69" s="64"/>
      <c r="K69" s="64"/>
      <c r="L69" s="64"/>
      <c r="M69" s="64"/>
      <c r="N69" s="64"/>
    </row>
    <row r="70" spans="1:14" ht="45" x14ac:dyDescent="0.2">
      <c r="A70" s="1" t="s">
        <v>126</v>
      </c>
      <c r="B70" s="6" t="s">
        <v>16</v>
      </c>
      <c r="C70" s="15">
        <v>81110000</v>
      </c>
      <c r="D70" s="11" t="s">
        <v>350</v>
      </c>
      <c r="E70" s="11" t="s">
        <v>10</v>
      </c>
      <c r="F70" s="11">
        <v>1</v>
      </c>
      <c r="G70" s="14">
        <v>0</v>
      </c>
      <c r="H70" s="13">
        <v>0.4</v>
      </c>
      <c r="I70" s="12">
        <f>Table1345[[#This Row],[Contractor''s Standard Hourly Rate]]*(1-Table1345[[#This Row],[Contract Discount]])</f>
        <v>0</v>
      </c>
      <c r="J70" s="64"/>
      <c r="K70" s="64"/>
      <c r="L70" s="64"/>
      <c r="M70" s="64"/>
      <c r="N70" s="64"/>
    </row>
    <row r="71" spans="1:14" ht="30" x14ac:dyDescent="0.2">
      <c r="A71" s="1" t="s">
        <v>127</v>
      </c>
      <c r="B71" s="5" t="s">
        <v>17</v>
      </c>
      <c r="C71" s="15">
        <v>81110000</v>
      </c>
      <c r="D71" s="11" t="s">
        <v>351</v>
      </c>
      <c r="E71" s="11" t="s">
        <v>10</v>
      </c>
      <c r="F71" s="11">
        <v>1</v>
      </c>
      <c r="G71" s="14">
        <v>55</v>
      </c>
      <c r="H71" s="13">
        <v>0.4</v>
      </c>
      <c r="I71" s="12">
        <f>Table1345[[#This Row],[Contractor''s Standard Hourly Rate]]*(1-Table1345[[#This Row],[Contract Discount]])</f>
        <v>33</v>
      </c>
      <c r="J71" s="64"/>
      <c r="K71" s="64"/>
      <c r="L71" s="64"/>
      <c r="M71" s="64"/>
      <c r="N71" s="64"/>
    </row>
    <row r="72" spans="1:14" ht="30" x14ac:dyDescent="0.2">
      <c r="A72" s="1" t="s">
        <v>128</v>
      </c>
      <c r="B72" s="5" t="s">
        <v>18</v>
      </c>
      <c r="C72" s="15">
        <v>81110000</v>
      </c>
      <c r="D72" s="11" t="s">
        <v>352</v>
      </c>
      <c r="E72" s="11" t="s">
        <v>10</v>
      </c>
      <c r="F72" s="11">
        <v>1</v>
      </c>
      <c r="G72" s="14">
        <v>0</v>
      </c>
      <c r="H72" s="13">
        <v>0.4</v>
      </c>
      <c r="I72" s="12">
        <f>Table1345[[#This Row],[Contractor''s Standard Hourly Rate]]*(1-Table1345[[#This Row],[Contract Discount]])</f>
        <v>0</v>
      </c>
      <c r="J72" s="64"/>
      <c r="K72" s="64"/>
      <c r="L72" s="64"/>
      <c r="M72" s="64"/>
      <c r="N72" s="64"/>
    </row>
    <row r="73" spans="1:14" ht="30" x14ac:dyDescent="0.2">
      <c r="A73" s="1" t="s">
        <v>129</v>
      </c>
      <c r="B73" s="5" t="s">
        <v>19</v>
      </c>
      <c r="C73" s="15">
        <v>81110000</v>
      </c>
      <c r="D73" s="11" t="s">
        <v>353</v>
      </c>
      <c r="E73" s="11" t="s">
        <v>10</v>
      </c>
      <c r="F73" s="11">
        <v>1</v>
      </c>
      <c r="G73" s="14">
        <v>70</v>
      </c>
      <c r="H73" s="13">
        <v>0.4</v>
      </c>
      <c r="I73" s="12">
        <f>Table1345[[#This Row],[Contractor''s Standard Hourly Rate]]*(1-Table1345[[#This Row],[Contract Discount]])</f>
        <v>42</v>
      </c>
      <c r="J73" s="64"/>
      <c r="K73" s="64"/>
      <c r="L73" s="64"/>
      <c r="M73" s="64"/>
      <c r="N73" s="64"/>
    </row>
    <row r="74" spans="1:14" ht="30" x14ac:dyDescent="0.2">
      <c r="A74" s="1" t="s">
        <v>130</v>
      </c>
      <c r="B74" s="5" t="s">
        <v>20</v>
      </c>
      <c r="C74" s="15">
        <v>81110000</v>
      </c>
      <c r="D74" s="11" t="s">
        <v>354</v>
      </c>
      <c r="E74" s="11" t="s">
        <v>10</v>
      </c>
      <c r="F74" s="11">
        <v>1</v>
      </c>
      <c r="G74" s="14">
        <v>140</v>
      </c>
      <c r="H74" s="13">
        <v>0.4</v>
      </c>
      <c r="I74" s="12">
        <f>Table1345[[#This Row],[Contractor''s Standard Hourly Rate]]*(1-Table1345[[#This Row],[Contract Discount]])</f>
        <v>84</v>
      </c>
      <c r="J74" s="64"/>
      <c r="K74" s="64"/>
      <c r="L74" s="64"/>
      <c r="M74" s="64"/>
      <c r="N74" s="64"/>
    </row>
    <row r="75" spans="1:14" x14ac:dyDescent="0.25">
      <c r="A75" s="63" t="s">
        <v>387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</row>
    <row r="76" spans="1:14" ht="15" hidden="1" x14ac:dyDescent="0.2">
      <c r="A76" s="8"/>
    </row>
    <row r="77" spans="1:14" x14ac:dyDescent="0.25"/>
    <row r="78" spans="1:14" x14ac:dyDescent="0.25"/>
  </sheetData>
  <sheetProtection algorithmName="SHA-512" hashValue="fOmcpqnSzwAdZV7ICy047VubAa1cmfX5b7ihAdp7BFSNoxZBmCmy5SRJ0qIXFzsO2/55HtJ0DRIJ3daWnyRvqw==" saltValue="45IT6UoEYbe7YsBcZ/5wvA==" spinCount="100000" sheet="1" objects="1" scenarios="1"/>
  <mergeCells count="14">
    <mergeCell ref="A6:N6"/>
    <mergeCell ref="A27:N27"/>
    <mergeCell ref="A4:N4"/>
    <mergeCell ref="A1:N1"/>
    <mergeCell ref="A3:N3"/>
    <mergeCell ref="A2:N2"/>
    <mergeCell ref="H5:N5"/>
    <mergeCell ref="A5:G5"/>
    <mergeCell ref="A7:N7"/>
    <mergeCell ref="A75:N75"/>
    <mergeCell ref="J67:N74"/>
    <mergeCell ref="A66:N66"/>
    <mergeCell ref="A47:N47"/>
    <mergeCell ref="A35:N35"/>
  </mergeCells>
  <phoneticPr fontId="0" type="noConversion"/>
  <dataValidations xWindow="190" yWindow="326" count="17">
    <dataValidation allowBlank="1" showInputMessage="1" showErrorMessage="1" prompt="Contact line item number (CLIN)" sqref="A68:A74 A9:A26 A37:A46 A29:A34 A49:A65" xr:uid="{00000000-0002-0000-0100-000000000000}"/>
    <dataValidation allowBlank="1" showInputMessage="1" showErrorMessage="1" prompt="UNSPSC Code (Version 11)" sqref="C9:C26" xr:uid="{00000000-0002-0000-0100-000001000000}"/>
    <dataValidation allowBlank="1" showInputMessage="1" showErrorMessage="1" prompt="Manufacturer Part Number (OEM #)" sqref="D37:D46 D9:D26 D49:D65 D29:D34" xr:uid="{00000000-0002-0000-0100-000002000000}"/>
    <dataValidation allowBlank="1" showInputMessage="1" showErrorMessage="1" prompt="Manufacturer (OEM)" sqref="E37:E46 E9:E26 E49:E65 E29:E34" xr:uid="{00000000-0002-0000-0100-000003000000}"/>
    <dataValidation allowBlank="1" showInputMessage="1" showErrorMessage="1" prompt="Stock Keeping Unit Number or Item Number" sqref="D68:D74 F37:F46 F9:F26 F49:F65 F29:F34" xr:uid="{00000000-0002-0000-0100-000004000000}"/>
    <dataValidation allowBlank="1" showInputMessage="1" showErrorMessage="1" prompt="Item Description" sqref="G37:G46 G9:G26 G49:G65 G29:G34" xr:uid="{00000000-0002-0000-0100-000005000000}"/>
    <dataValidation allowBlank="1" showInputMessage="1" showErrorMessage="1" prompt="Unit of Measure" sqref="E68:E74 H37:H46 H9:H26 H49:H65 H29:H34" xr:uid="{00000000-0002-0000-0100-000006000000}"/>
    <dataValidation allowBlank="1" showInputMessage="1" showErrorMessage="1" prompt="Quantity in Unit of Measure" sqref="F68:F74 I37:I46 I9:I26 I49:I65 I29:I34" xr:uid="{00000000-0002-0000-0100-000007000000}"/>
    <dataValidation allowBlank="1" showInputMessage="1" showErrorMessage="1" prompt="Contract Price" sqref="I68:I74 L9:L26 L37:L46 L29:L34 L49:L65" xr:uid="{00000000-0002-0000-0100-000008000000}"/>
    <dataValidation allowBlank="1" showInputMessage="1" showErrorMessage="1" prompt="Commodity Description" sqref="B68:B74 B37:B46 B9:B26 B29:B34 B49:B65" xr:uid="{00000000-0002-0000-0100-000009000000}"/>
    <dataValidation allowBlank="1" showInputMessage="1" showErrorMessage="1" prompt="OEM MSRP / List Price" sqref="J37:J46 J9:J26 J49:J65 J29:J34" xr:uid="{68D0B56B-580D-4C4A-8260-B9B6ED4E7DF8}"/>
    <dataValidation allowBlank="1" showInputMessage="1" showErrorMessage="1" prompt="Contract Discount" sqref="K9:K26 H68:H74 K37:K46 K29:K34 K49:K65" xr:uid="{DAD78B4F-0C64-4D0D-802B-1D925DA322D0}"/>
    <dataValidation allowBlank="1" showInputMessage="1" showErrorMessage="1" prompt="UNSPSC Code" sqref="C68:C74 C37:C46 C29:C34 C49:C65" xr:uid="{2F2E3409-7EF0-4837-8A8B-A9B34B1B5EE9}"/>
    <dataValidation allowBlank="1" showInputMessage="1" showErrorMessage="1" prompt="Contractor's Standard Hourly Rate" sqref="G68:G74" xr:uid="{25160875-229B-488F-AB9A-FD0A4E2E2DCD}"/>
    <dataValidation allowBlank="1" showInputMessage="1" showErrorMessage="1" prompt="Non-Core Segment ID" sqref="M37:M46 M9:M26 M29:M34 M49:M65" xr:uid="{BF822AF2-F989-4512-B551-46FE6DCFCBDA}"/>
    <dataValidation allowBlank="1" showInputMessage="1" showErrorMessage="1" prompt="Product Category_x000a_" sqref="N9:N26 N37:N46 N29:N34" xr:uid="{5A2A4AA5-A4EE-4992-A39E-7C1605EA28EE}"/>
    <dataValidation allowBlank="1" showInputMessage="1" showErrorMessage="1" prompt="Segment ID /Product Category/Group ID_x000a_" sqref="N49:N65" xr:uid="{B1DCD7A8-7981-4631-93BE-AFDE8FA69C5E}"/>
  </dataValidations>
  <hyperlinks>
    <hyperlink ref="H5" r:id="rId1" xr:uid="{0299225A-192B-4CC5-B619-DEE352FA779D}"/>
    <hyperlink ref="H5:J5" r:id="rId2" display="add link to the Contractor's Website" xr:uid="{CB7A5102-0D91-471F-9AAD-60B31BD1B4E9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U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5" customWidth="1"/>
    <col min="6" max="6" width="35.85546875" style="45" customWidth="1"/>
    <col min="7" max="21" width="35.7109375" style="45" customWidth="1"/>
    <col min="22" max="16384" width="9.140625" hidden="1"/>
  </cols>
  <sheetData>
    <row r="1" spans="1:21" s="30" customFormat="1" ht="21" customHeight="1" x14ac:dyDescent="0.25">
      <c r="A1" s="69" t="s">
        <v>12</v>
      </c>
      <c r="B1" s="69"/>
      <c r="C1" s="69"/>
      <c r="D1" s="69"/>
      <c r="E1" s="69"/>
      <c r="F1" s="69"/>
      <c r="G1" s="69"/>
      <c r="H1" s="69"/>
      <c r="I1" s="31"/>
      <c r="J1" s="31"/>
      <c r="K1" s="31"/>
      <c r="L1" s="31"/>
      <c r="M1" s="31"/>
      <c r="N1" s="31"/>
      <c r="O1" s="31"/>
    </row>
    <row r="2" spans="1:21" s="25" customFormat="1" ht="21" customHeight="1" x14ac:dyDescent="0.25">
      <c r="A2" s="70" t="s">
        <v>252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21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21" s="25" customFormat="1" ht="21" customHeight="1" x14ac:dyDescent="0.25">
      <c r="A4" s="80" t="s">
        <v>60</v>
      </c>
      <c r="B4" s="80"/>
      <c r="C4" s="80"/>
      <c r="D4" s="80"/>
      <c r="E4" s="80"/>
      <c r="F4" s="80"/>
      <c r="G4" s="80"/>
      <c r="H4" s="32"/>
      <c r="I4" s="24"/>
      <c r="J4" s="24"/>
      <c r="K4" s="24"/>
      <c r="L4" s="24"/>
      <c r="M4" s="24"/>
      <c r="N4" s="24"/>
      <c r="O4" s="24"/>
    </row>
    <row r="5" spans="1:21" s="25" customFormat="1" ht="18" x14ac:dyDescent="0.25">
      <c r="A5" s="79" t="s">
        <v>251</v>
      </c>
      <c r="B5" s="79"/>
      <c r="C5" s="79"/>
      <c r="D5" s="79"/>
      <c r="E5" s="79"/>
      <c r="F5" s="79"/>
      <c r="G5" s="79"/>
      <c r="H5" s="79"/>
      <c r="I5" s="26"/>
      <c r="J5" s="26"/>
      <c r="K5" s="26"/>
      <c r="L5" s="26"/>
      <c r="M5" s="26"/>
      <c r="N5" s="26"/>
      <c r="O5" s="26"/>
    </row>
    <row r="6" spans="1:21" ht="31.5" x14ac:dyDescent="0.2">
      <c r="A6" s="19" t="s">
        <v>25</v>
      </c>
      <c r="B6" s="19" t="s">
        <v>26</v>
      </c>
      <c r="C6" s="19" t="s">
        <v>27</v>
      </c>
      <c r="D6" s="42" t="s">
        <v>489</v>
      </c>
      <c r="E6" s="42" t="s">
        <v>483</v>
      </c>
      <c r="F6" s="42" t="s">
        <v>484</v>
      </c>
      <c r="G6" s="42" t="s">
        <v>490</v>
      </c>
      <c r="H6" s="42" t="s">
        <v>485</v>
      </c>
      <c r="I6" s="42" t="s">
        <v>486</v>
      </c>
      <c r="J6" s="42" t="s">
        <v>491</v>
      </c>
      <c r="K6" s="42" t="s">
        <v>503</v>
      </c>
      <c r="L6" s="42" t="s">
        <v>493</v>
      </c>
      <c r="M6" s="42" t="s">
        <v>504</v>
      </c>
      <c r="N6" s="42" t="s">
        <v>495</v>
      </c>
      <c r="O6" s="42" t="s">
        <v>496</v>
      </c>
      <c r="P6" s="42" t="s">
        <v>497</v>
      </c>
      <c r="Q6" s="42" t="s">
        <v>498</v>
      </c>
      <c r="R6" s="42" t="s">
        <v>499</v>
      </c>
      <c r="S6" s="42" t="s">
        <v>500</v>
      </c>
      <c r="T6" s="42" t="s">
        <v>501</v>
      </c>
      <c r="U6" s="46" t="s">
        <v>505</v>
      </c>
    </row>
    <row r="7" spans="1:21" ht="15.75" x14ac:dyDescent="0.2">
      <c r="A7" s="76" t="s">
        <v>67</v>
      </c>
      <c r="B7" s="77"/>
      <c r="C7" s="78"/>
      <c r="D7" s="43" t="s">
        <v>86</v>
      </c>
      <c r="E7" s="43" t="s">
        <v>87</v>
      </c>
      <c r="F7" s="43" t="s">
        <v>88</v>
      </c>
      <c r="G7" s="43" t="s">
        <v>89</v>
      </c>
      <c r="H7" s="43" t="s">
        <v>90</v>
      </c>
      <c r="I7" s="43" t="s">
        <v>91</v>
      </c>
      <c r="J7" s="43" t="s">
        <v>92</v>
      </c>
      <c r="K7" s="43" t="s">
        <v>93</v>
      </c>
      <c r="L7" s="43" t="s">
        <v>94</v>
      </c>
      <c r="M7" s="43" t="s">
        <v>95</v>
      </c>
      <c r="N7" s="43" t="s">
        <v>96</v>
      </c>
      <c r="O7" s="43" t="s">
        <v>279</v>
      </c>
      <c r="P7" s="43" t="s">
        <v>280</v>
      </c>
      <c r="Q7" s="43" t="s">
        <v>281</v>
      </c>
      <c r="R7" s="43" t="s">
        <v>282</v>
      </c>
      <c r="S7" s="43" t="s">
        <v>283</v>
      </c>
      <c r="T7" s="43" t="s">
        <v>284</v>
      </c>
      <c r="U7" s="43" t="s">
        <v>285</v>
      </c>
    </row>
    <row r="8" spans="1:21" ht="75" x14ac:dyDescent="0.2">
      <c r="A8" s="20" t="s">
        <v>28</v>
      </c>
      <c r="B8" s="20" t="s">
        <v>29</v>
      </c>
      <c r="C8" s="21" t="s">
        <v>30</v>
      </c>
      <c r="D8" s="44" t="s">
        <v>377</v>
      </c>
      <c r="E8" s="44" t="s">
        <v>378</v>
      </c>
      <c r="F8" s="44" t="s">
        <v>377</v>
      </c>
      <c r="G8" s="44" t="s">
        <v>377</v>
      </c>
      <c r="H8" s="44" t="s">
        <v>377</v>
      </c>
      <c r="I8" s="44" t="s">
        <v>377</v>
      </c>
      <c r="J8" s="44" t="s">
        <v>377</v>
      </c>
      <c r="K8" s="44" t="s">
        <v>377</v>
      </c>
      <c r="L8" s="44" t="s">
        <v>378</v>
      </c>
      <c r="M8" s="44" t="s">
        <v>378</v>
      </c>
      <c r="N8" s="44" t="s">
        <v>377</v>
      </c>
      <c r="O8" s="44" t="s">
        <v>377</v>
      </c>
      <c r="P8" s="44" t="s">
        <v>377</v>
      </c>
      <c r="Q8" s="44" t="s">
        <v>377</v>
      </c>
      <c r="R8" s="44" t="s">
        <v>377</v>
      </c>
      <c r="S8" s="44" t="s">
        <v>377</v>
      </c>
      <c r="T8" s="44" t="s">
        <v>377</v>
      </c>
      <c r="U8" s="44" t="s">
        <v>377</v>
      </c>
    </row>
    <row r="9" spans="1:21" ht="45" x14ac:dyDescent="0.2">
      <c r="A9" s="20" t="s">
        <v>68</v>
      </c>
      <c r="B9" s="20" t="s">
        <v>31</v>
      </c>
      <c r="C9" s="21" t="s">
        <v>32</v>
      </c>
      <c r="D9" s="44" t="s">
        <v>272</v>
      </c>
      <c r="E9" s="44" t="s">
        <v>273</v>
      </c>
      <c r="F9" s="44" t="s">
        <v>274</v>
      </c>
      <c r="G9" s="44" t="s">
        <v>275</v>
      </c>
      <c r="H9" s="44" t="s">
        <v>276</v>
      </c>
      <c r="I9" s="44" t="s">
        <v>277</v>
      </c>
      <c r="J9" s="44" t="s">
        <v>278</v>
      </c>
      <c r="K9" s="44" t="s">
        <v>287</v>
      </c>
      <c r="L9" s="44" t="s">
        <v>288</v>
      </c>
      <c r="M9" s="44" t="s">
        <v>289</v>
      </c>
      <c r="N9" s="44" t="s">
        <v>290</v>
      </c>
      <c r="O9" s="44" t="s">
        <v>291</v>
      </c>
      <c r="P9" s="44" t="s">
        <v>292</v>
      </c>
      <c r="Q9" s="44" t="s">
        <v>293</v>
      </c>
      <c r="R9" s="44" t="s">
        <v>294</v>
      </c>
      <c r="S9" s="44" t="s">
        <v>295</v>
      </c>
      <c r="T9" s="44" t="s">
        <v>296</v>
      </c>
      <c r="U9" s="44" t="s">
        <v>297</v>
      </c>
    </row>
    <row r="10" spans="1:21" ht="45" x14ac:dyDescent="0.2">
      <c r="A10" s="20" t="s">
        <v>33</v>
      </c>
      <c r="B10" s="20" t="s">
        <v>34</v>
      </c>
      <c r="C10" s="21" t="s">
        <v>35</v>
      </c>
      <c r="D10" s="44" t="s">
        <v>379</v>
      </c>
      <c r="E10" s="44" t="s">
        <v>379</v>
      </c>
      <c r="F10" s="44" t="s">
        <v>379</v>
      </c>
      <c r="G10" s="44" t="s">
        <v>379</v>
      </c>
      <c r="H10" s="44" t="s">
        <v>379</v>
      </c>
      <c r="I10" s="44" t="s">
        <v>379</v>
      </c>
      <c r="J10" s="44" t="s">
        <v>379</v>
      </c>
      <c r="K10" s="44" t="s">
        <v>379</v>
      </c>
      <c r="L10" s="44" t="s">
        <v>379</v>
      </c>
      <c r="M10" s="44" t="s">
        <v>379</v>
      </c>
      <c r="N10" s="44" t="s">
        <v>379</v>
      </c>
      <c r="O10" s="44" t="s">
        <v>379</v>
      </c>
      <c r="P10" s="44" t="s">
        <v>379</v>
      </c>
      <c r="Q10" s="44" t="s">
        <v>379</v>
      </c>
      <c r="R10" s="44" t="s">
        <v>379</v>
      </c>
      <c r="S10" s="44" t="s">
        <v>379</v>
      </c>
      <c r="T10" s="44" t="s">
        <v>379</v>
      </c>
      <c r="U10" s="44" t="s">
        <v>379</v>
      </c>
    </row>
    <row r="11" spans="1:21" ht="30" x14ac:dyDescent="0.2">
      <c r="A11" s="20" t="s">
        <v>36</v>
      </c>
      <c r="B11" s="20" t="s">
        <v>37</v>
      </c>
      <c r="C11" s="21" t="s">
        <v>38</v>
      </c>
      <c r="D11" s="44" t="s">
        <v>355</v>
      </c>
      <c r="E11" s="44" t="s">
        <v>355</v>
      </c>
      <c r="F11" s="44" t="s">
        <v>355</v>
      </c>
      <c r="G11" s="44" t="s">
        <v>356</v>
      </c>
      <c r="H11" s="44" t="s">
        <v>356</v>
      </c>
      <c r="I11" s="44" t="s">
        <v>356</v>
      </c>
      <c r="J11" s="44" t="s">
        <v>355</v>
      </c>
      <c r="K11" s="44" t="s">
        <v>355</v>
      </c>
      <c r="L11" s="44" t="s">
        <v>355</v>
      </c>
      <c r="M11" s="44" t="s">
        <v>355</v>
      </c>
      <c r="N11" s="44" t="s">
        <v>355</v>
      </c>
      <c r="O11" s="44" t="s">
        <v>355</v>
      </c>
      <c r="P11" s="44" t="s">
        <v>356</v>
      </c>
      <c r="Q11" s="44" t="s">
        <v>356</v>
      </c>
      <c r="R11" s="44" t="s">
        <v>356</v>
      </c>
      <c r="S11" s="44" t="s">
        <v>356</v>
      </c>
      <c r="T11" s="44" t="s">
        <v>356</v>
      </c>
      <c r="U11" s="44" t="s">
        <v>356</v>
      </c>
    </row>
    <row r="12" spans="1:21" ht="45" x14ac:dyDescent="0.2">
      <c r="A12" s="20" t="s">
        <v>39</v>
      </c>
      <c r="B12" s="20" t="s">
        <v>40</v>
      </c>
      <c r="C12" s="21" t="s">
        <v>41</v>
      </c>
      <c r="D12" s="44" t="s">
        <v>357</v>
      </c>
      <c r="E12" s="44" t="s">
        <v>380</v>
      </c>
      <c r="F12" s="44" t="s">
        <v>381</v>
      </c>
      <c r="G12" s="44" t="s">
        <v>358</v>
      </c>
      <c r="H12" s="44" t="s">
        <v>358</v>
      </c>
      <c r="I12" s="44" t="s">
        <v>381</v>
      </c>
      <c r="J12" s="44" t="s">
        <v>359</v>
      </c>
      <c r="K12" s="44" t="s">
        <v>359</v>
      </c>
      <c r="L12" s="44" t="s">
        <v>360</v>
      </c>
      <c r="M12" s="44" t="s">
        <v>360</v>
      </c>
      <c r="N12" s="44" t="s">
        <v>360</v>
      </c>
      <c r="O12" s="44" t="s">
        <v>360</v>
      </c>
      <c r="P12" s="44" t="s">
        <v>361</v>
      </c>
      <c r="Q12" s="44" t="s">
        <v>361</v>
      </c>
      <c r="R12" s="44" t="s">
        <v>362</v>
      </c>
      <c r="S12" s="44" t="s">
        <v>362</v>
      </c>
      <c r="T12" s="44" t="s">
        <v>363</v>
      </c>
      <c r="U12" s="44" t="s">
        <v>364</v>
      </c>
    </row>
    <row r="13" spans="1:21" ht="45" x14ac:dyDescent="0.2">
      <c r="A13" s="20" t="s">
        <v>42</v>
      </c>
      <c r="B13" s="20" t="s">
        <v>43</v>
      </c>
      <c r="C13" s="21" t="s">
        <v>44</v>
      </c>
      <c r="D13" s="44" t="s">
        <v>382</v>
      </c>
      <c r="E13" s="44" t="s">
        <v>382</v>
      </c>
      <c r="F13" s="44" t="s">
        <v>382</v>
      </c>
      <c r="G13" s="44" t="s">
        <v>383</v>
      </c>
      <c r="H13" s="44" t="s">
        <v>383</v>
      </c>
      <c r="I13" s="44" t="s">
        <v>383</v>
      </c>
      <c r="J13" s="44" t="s">
        <v>365</v>
      </c>
      <c r="K13" s="44" t="s">
        <v>366</v>
      </c>
      <c r="L13" s="44" t="s">
        <v>365</v>
      </c>
      <c r="M13" s="44" t="s">
        <v>365</v>
      </c>
      <c r="N13" s="44" t="s">
        <v>365</v>
      </c>
      <c r="O13" s="44" t="s">
        <v>366</v>
      </c>
      <c r="P13" s="44" t="s">
        <v>367</v>
      </c>
      <c r="Q13" s="44" t="s">
        <v>368</v>
      </c>
      <c r="R13" s="44" t="s">
        <v>367</v>
      </c>
      <c r="S13" s="44" t="s">
        <v>369</v>
      </c>
      <c r="T13" s="44" t="s">
        <v>370</v>
      </c>
      <c r="U13" s="44" t="s">
        <v>370</v>
      </c>
    </row>
    <row r="14" spans="1:21" ht="105" x14ac:dyDescent="0.2">
      <c r="A14" s="20" t="s">
        <v>45</v>
      </c>
      <c r="B14" s="20" t="s">
        <v>46</v>
      </c>
      <c r="C14" s="21" t="s">
        <v>47</v>
      </c>
      <c r="D14" s="44" t="s">
        <v>371</v>
      </c>
      <c r="E14" s="44" t="s">
        <v>371</v>
      </c>
      <c r="F14" s="44" t="s">
        <v>371</v>
      </c>
      <c r="G14" s="44" t="s">
        <v>371</v>
      </c>
      <c r="H14" s="44" t="s">
        <v>371</v>
      </c>
      <c r="I14" s="44" t="s">
        <v>371</v>
      </c>
      <c r="J14" s="44" t="s">
        <v>371</v>
      </c>
      <c r="K14" s="44" t="s">
        <v>371</v>
      </c>
      <c r="L14" s="44" t="s">
        <v>371</v>
      </c>
      <c r="M14" s="44" t="s">
        <v>371</v>
      </c>
      <c r="N14" s="44" t="s">
        <v>371</v>
      </c>
      <c r="O14" s="44" t="s">
        <v>371</v>
      </c>
      <c r="P14" s="44" t="s">
        <v>371</v>
      </c>
      <c r="Q14" s="44" t="s">
        <v>371</v>
      </c>
      <c r="R14" s="44" t="s">
        <v>371</v>
      </c>
      <c r="S14" s="44" t="s">
        <v>371</v>
      </c>
      <c r="T14" s="44" t="s">
        <v>371</v>
      </c>
      <c r="U14" s="44" t="s">
        <v>371</v>
      </c>
    </row>
    <row r="15" spans="1:21" ht="30" x14ac:dyDescent="0.2">
      <c r="A15" s="20" t="s">
        <v>48</v>
      </c>
      <c r="B15" s="20" t="s">
        <v>49</v>
      </c>
      <c r="C15" s="21" t="s">
        <v>50</v>
      </c>
      <c r="D15" s="44" t="s">
        <v>384</v>
      </c>
      <c r="E15" s="44" t="s">
        <v>384</v>
      </c>
      <c r="F15" s="44" t="s">
        <v>384</v>
      </c>
      <c r="G15" s="44" t="s">
        <v>384</v>
      </c>
      <c r="H15" s="44" t="s">
        <v>384</v>
      </c>
      <c r="I15" s="44" t="s">
        <v>384</v>
      </c>
      <c r="J15" s="44" t="s">
        <v>372</v>
      </c>
      <c r="K15" s="44" t="s">
        <v>372</v>
      </c>
      <c r="L15" s="44" t="s">
        <v>373</v>
      </c>
      <c r="M15" s="44" t="s">
        <v>373</v>
      </c>
      <c r="N15" s="44" t="s">
        <v>373</v>
      </c>
      <c r="O15" s="44" t="s">
        <v>374</v>
      </c>
      <c r="P15" s="44" t="s">
        <v>373</v>
      </c>
      <c r="Q15" s="44" t="s">
        <v>373</v>
      </c>
      <c r="R15" s="44" t="s">
        <v>372</v>
      </c>
      <c r="S15" s="44" t="s">
        <v>372</v>
      </c>
      <c r="T15" s="44" t="s">
        <v>375</v>
      </c>
      <c r="U15" s="44" t="s">
        <v>375</v>
      </c>
    </row>
    <row r="16" spans="1:21" ht="30" x14ac:dyDescent="0.2">
      <c r="A16" s="20" t="s">
        <v>51</v>
      </c>
      <c r="B16" s="20" t="s">
        <v>52</v>
      </c>
      <c r="C16" s="21" t="s">
        <v>53</v>
      </c>
      <c r="D16" s="44" t="s">
        <v>53</v>
      </c>
      <c r="E16" s="44" t="s">
        <v>53</v>
      </c>
      <c r="F16" s="44" t="s">
        <v>53</v>
      </c>
      <c r="G16" s="44" t="s">
        <v>53</v>
      </c>
      <c r="H16" s="44" t="s">
        <v>53</v>
      </c>
      <c r="I16" s="44" t="s">
        <v>53</v>
      </c>
      <c r="J16" s="44" t="s">
        <v>53</v>
      </c>
      <c r="K16" s="44" t="s">
        <v>53</v>
      </c>
      <c r="L16" s="44" t="s">
        <v>53</v>
      </c>
      <c r="M16" s="44" t="s">
        <v>53</v>
      </c>
      <c r="N16" s="44" t="s">
        <v>53</v>
      </c>
      <c r="O16" s="44" t="s">
        <v>53</v>
      </c>
      <c r="P16" s="44" t="s">
        <v>53</v>
      </c>
      <c r="Q16" s="44" t="s">
        <v>53</v>
      </c>
      <c r="R16" s="44" t="s">
        <v>53</v>
      </c>
      <c r="S16" s="44" t="s">
        <v>53</v>
      </c>
      <c r="T16" s="44" t="s">
        <v>53</v>
      </c>
      <c r="U16" s="44" t="s">
        <v>53</v>
      </c>
    </row>
    <row r="17" spans="1:21" ht="45" x14ac:dyDescent="0.2">
      <c r="A17" s="20" t="s">
        <v>54</v>
      </c>
      <c r="B17" s="20" t="s">
        <v>55</v>
      </c>
      <c r="C17" s="21" t="s">
        <v>56</v>
      </c>
      <c r="D17" s="44" t="s">
        <v>386</v>
      </c>
      <c r="E17" s="44" t="s">
        <v>386</v>
      </c>
      <c r="F17" s="44" t="s">
        <v>386</v>
      </c>
      <c r="G17" s="44" t="s">
        <v>385</v>
      </c>
      <c r="H17" s="44" t="s">
        <v>385</v>
      </c>
      <c r="I17" s="44" t="s">
        <v>385</v>
      </c>
      <c r="J17" s="44" t="s">
        <v>386</v>
      </c>
      <c r="K17" s="44" t="s">
        <v>386</v>
      </c>
      <c r="L17" s="44" t="s">
        <v>386</v>
      </c>
      <c r="M17" s="44" t="s">
        <v>386</v>
      </c>
      <c r="N17" s="44" t="s">
        <v>386</v>
      </c>
      <c r="O17" s="44" t="s">
        <v>386</v>
      </c>
      <c r="P17" s="44" t="s">
        <v>385</v>
      </c>
      <c r="Q17" s="44" t="s">
        <v>385</v>
      </c>
      <c r="R17" s="44" t="s">
        <v>385</v>
      </c>
      <c r="S17" s="44" t="s">
        <v>385</v>
      </c>
      <c r="T17" s="44" t="s">
        <v>385</v>
      </c>
      <c r="U17" s="44" t="s">
        <v>385</v>
      </c>
    </row>
    <row r="18" spans="1:21" ht="45" x14ac:dyDescent="0.2">
      <c r="A18" s="40" t="s">
        <v>57</v>
      </c>
      <c r="B18" s="40" t="s">
        <v>58</v>
      </c>
      <c r="C18" s="41" t="s">
        <v>59</v>
      </c>
      <c r="D18" s="44" t="s">
        <v>376</v>
      </c>
      <c r="E18" s="44" t="s">
        <v>376</v>
      </c>
      <c r="F18" s="44" t="s">
        <v>376</v>
      </c>
      <c r="G18" s="44" t="s">
        <v>376</v>
      </c>
      <c r="H18" s="44" t="s">
        <v>376</v>
      </c>
      <c r="I18" s="44" t="s">
        <v>376</v>
      </c>
      <c r="J18" s="44" t="s">
        <v>376</v>
      </c>
      <c r="K18" s="44" t="s">
        <v>376</v>
      </c>
      <c r="L18" s="44" t="s">
        <v>376</v>
      </c>
      <c r="M18" s="44" t="s">
        <v>376</v>
      </c>
      <c r="N18" s="44" t="s">
        <v>376</v>
      </c>
      <c r="O18" s="44" t="s">
        <v>376</v>
      </c>
      <c r="P18" s="44" t="s">
        <v>376</v>
      </c>
      <c r="Q18" s="44" t="s">
        <v>376</v>
      </c>
      <c r="R18" s="44" t="s">
        <v>376</v>
      </c>
      <c r="S18" s="44" t="s">
        <v>376</v>
      </c>
      <c r="T18" s="44" t="s">
        <v>376</v>
      </c>
      <c r="U18" s="44" t="s">
        <v>376</v>
      </c>
    </row>
    <row r="19" spans="1:21" ht="15" x14ac:dyDescent="0.2">
      <c r="A19" s="74" t="s">
        <v>387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</row>
  </sheetData>
  <sheetProtection algorithmName="SHA-512" hashValue="apZ34/z+JH5R+5vuUJmiRgAX6h4Wp+MhhPYr65QNdln3mMAXch1aaURCPqzSknmornOXJ/WyCGPtlw3jsdWI4Q==" saltValue="quK0IYOzEMGmP4NlqGwszQ==" spinCount="100000" sheet="1" objects="1" scenarios="1"/>
  <mergeCells count="7">
    <mergeCell ref="A19:U19"/>
    <mergeCell ref="A7:C7"/>
    <mergeCell ref="A1:H1"/>
    <mergeCell ref="A5:H5"/>
    <mergeCell ref="A4:G4"/>
    <mergeCell ref="A2:N2"/>
    <mergeCell ref="A3:N3"/>
  </mergeCells>
  <phoneticPr fontId="15" type="noConversion"/>
  <dataValidations count="4">
    <dataValidation allowBlank="1" showInputMessage="1" showErrorMessage="1" prompt="Item Description" sqref="D6:U6" xr:uid="{B9B07542-BB1F-4DB4-9298-37A4FA43FCCF}"/>
    <dataValidation allowBlank="1" showInputMessage="1" showErrorMessage="1" prompt="CLIN #" sqref="D7:U7" xr:uid="{EB5B3562-B78F-499A-8516-DF3B4C765E98}"/>
    <dataValidation allowBlank="1" showInputMessage="1" showErrorMessage="1" prompt="SKU #" sqref="D9:U9" xr:uid="{1255322A-9F77-4EA0-95A5-CEDA47EC228F}"/>
    <dataValidation allowBlank="1" showInputMessage="1" showErrorMessage="1" prompt="Specification" sqref="D8:XFD8 D10:U18" xr:uid="{1605BC06-8878-4656-A67C-DD842A744C06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631B-49FD-49AB-B383-EC5F283F5407}">
  <sheetPr>
    <tabColor theme="9" tint="-0.249977111117893"/>
  </sheetPr>
  <dimension ref="A1:N67"/>
  <sheetViews>
    <sheetView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30" customFormat="1" ht="21" customHeight="1" x14ac:dyDescent="0.25">
      <c r="A1" s="69" t="s">
        <v>12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s="25" customFormat="1" ht="21" customHeight="1" x14ac:dyDescent="0.25">
      <c r="A2" s="70" t="s">
        <v>252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25" customFormat="1" ht="18" x14ac:dyDescent="0.25">
      <c r="A4" s="68" t="s">
        <v>251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4" s="25" customFormat="1" ht="18" x14ac:dyDescent="0.25">
      <c r="A5" s="68" t="s">
        <v>13</v>
      </c>
      <c r="B5" s="68"/>
      <c r="C5" s="68"/>
      <c r="D5" s="68"/>
      <c r="E5" s="68"/>
      <c r="F5" s="68"/>
      <c r="G5" s="68"/>
      <c r="H5" s="71" t="s">
        <v>250</v>
      </c>
      <c r="I5" s="72"/>
      <c r="J5" s="72"/>
      <c r="K5" s="72"/>
      <c r="L5" s="72"/>
      <c r="M5" s="72"/>
      <c r="N5" s="72"/>
    </row>
    <row r="6" spans="1:14" s="17" customFormat="1" ht="20.25" x14ac:dyDescent="0.25">
      <c r="A6" s="81" t="s">
        <v>69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s="54" customFormat="1" ht="23.25" x14ac:dyDescent="0.25">
      <c r="A7" s="73" t="s">
        <v>701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</row>
    <row r="8" spans="1:14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21</v>
      </c>
      <c r="K8" s="4" t="s">
        <v>2</v>
      </c>
      <c r="L8" s="4" t="s">
        <v>9</v>
      </c>
      <c r="M8" s="4" t="s">
        <v>24</v>
      </c>
      <c r="N8" s="4" t="s">
        <v>23</v>
      </c>
    </row>
    <row r="9" spans="1:14" s="34" customFormat="1" ht="15" x14ac:dyDescent="0.2">
      <c r="A9" s="1" t="s">
        <v>131</v>
      </c>
      <c r="B9" s="5" t="s">
        <v>73</v>
      </c>
      <c r="C9" s="11">
        <v>43211507</v>
      </c>
      <c r="D9" s="11" t="s">
        <v>406</v>
      </c>
      <c r="E9" s="11" t="s">
        <v>286</v>
      </c>
      <c r="F9" s="11" t="s">
        <v>406</v>
      </c>
      <c r="G9" s="5" t="s">
        <v>483</v>
      </c>
      <c r="H9" s="11" t="s">
        <v>10</v>
      </c>
      <c r="I9" s="11">
        <v>1</v>
      </c>
      <c r="J9" s="14">
        <v>2123</v>
      </c>
      <c r="K9" s="13">
        <v>0.26</v>
      </c>
      <c r="L9" s="12">
        <f>Table112[[#This Row],[OEM MSRP / List Price]]*(1-Table112[[#This Row],[Contract Discount]])</f>
        <v>1571.02</v>
      </c>
      <c r="M9" s="12" t="s">
        <v>571</v>
      </c>
      <c r="N9" s="35" t="s">
        <v>410</v>
      </c>
    </row>
    <row r="10" spans="1:14" s="34" customFormat="1" ht="15" x14ac:dyDescent="0.2">
      <c r="A10" s="1" t="s">
        <v>132</v>
      </c>
      <c r="B10" s="5" t="s">
        <v>73</v>
      </c>
      <c r="C10" s="11">
        <v>43211507</v>
      </c>
      <c r="D10" s="11" t="s">
        <v>407</v>
      </c>
      <c r="E10" s="11" t="s">
        <v>286</v>
      </c>
      <c r="F10" s="11" t="s">
        <v>407</v>
      </c>
      <c r="G10" s="5" t="s">
        <v>484</v>
      </c>
      <c r="H10" s="11" t="s">
        <v>10</v>
      </c>
      <c r="I10" s="11">
        <v>1</v>
      </c>
      <c r="J10" s="14">
        <v>2178</v>
      </c>
      <c r="K10" s="13">
        <v>0.26</v>
      </c>
      <c r="L10" s="12">
        <f>Table112[[#This Row],[OEM MSRP / List Price]]*(1-Table112[[#This Row],[Contract Discount]])</f>
        <v>1611.72</v>
      </c>
      <c r="M10" s="12" t="s">
        <v>571</v>
      </c>
      <c r="N10" s="35" t="s">
        <v>411</v>
      </c>
    </row>
    <row r="11" spans="1:14" s="34" customFormat="1" ht="15" x14ac:dyDescent="0.2">
      <c r="A11" s="1" t="s">
        <v>133</v>
      </c>
      <c r="B11" s="5" t="s">
        <v>73</v>
      </c>
      <c r="C11" s="11">
        <v>43211507</v>
      </c>
      <c r="D11" s="11" t="s">
        <v>408</v>
      </c>
      <c r="E11" s="11" t="s">
        <v>286</v>
      </c>
      <c r="F11" s="11" t="s">
        <v>408</v>
      </c>
      <c r="G11" s="5" t="s">
        <v>485</v>
      </c>
      <c r="H11" s="11" t="s">
        <v>10</v>
      </c>
      <c r="I11" s="11">
        <v>1</v>
      </c>
      <c r="J11" s="14">
        <v>2263</v>
      </c>
      <c r="K11" s="13">
        <v>0.26</v>
      </c>
      <c r="L11" s="12">
        <f>Table112[[#This Row],[OEM MSRP / List Price]]*(1-Table112[[#This Row],[Contract Discount]])</f>
        <v>1674.62</v>
      </c>
      <c r="M11" s="12" t="s">
        <v>571</v>
      </c>
      <c r="N11" s="35" t="s">
        <v>412</v>
      </c>
    </row>
    <row r="12" spans="1:14" s="34" customFormat="1" ht="15" x14ac:dyDescent="0.2">
      <c r="A12" s="1" t="s">
        <v>134</v>
      </c>
      <c r="B12" s="5" t="s">
        <v>73</v>
      </c>
      <c r="C12" s="11">
        <v>43211507</v>
      </c>
      <c r="D12" s="11" t="s">
        <v>409</v>
      </c>
      <c r="E12" s="11" t="s">
        <v>286</v>
      </c>
      <c r="F12" s="11" t="s">
        <v>409</v>
      </c>
      <c r="G12" s="5" t="s">
        <v>486</v>
      </c>
      <c r="H12" s="11" t="s">
        <v>10</v>
      </c>
      <c r="I12" s="11">
        <v>1</v>
      </c>
      <c r="J12" s="14">
        <v>2333</v>
      </c>
      <c r="K12" s="13">
        <v>0.26</v>
      </c>
      <c r="L12" s="12">
        <f>Table112[[#This Row],[OEM MSRP / List Price]]*(1-Table112[[#This Row],[Contract Discount]])</f>
        <v>1726.42</v>
      </c>
      <c r="M12" s="12" t="s">
        <v>571</v>
      </c>
      <c r="N12" s="35" t="s">
        <v>413</v>
      </c>
    </row>
    <row r="13" spans="1:14" s="37" customFormat="1" ht="20.25" x14ac:dyDescent="0.25">
      <c r="A13" s="65" t="s">
        <v>64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</row>
    <row r="14" spans="1:14" s="34" customFormat="1" ht="65.25" customHeight="1" x14ac:dyDescent="0.2">
      <c r="A14" s="2" t="s">
        <v>7</v>
      </c>
      <c r="B14" s="3" t="s">
        <v>8</v>
      </c>
      <c r="C14" s="2" t="s">
        <v>6</v>
      </c>
      <c r="D14" s="3" t="s">
        <v>4</v>
      </c>
      <c r="E14" s="3" t="s">
        <v>5</v>
      </c>
      <c r="F14" s="3" t="s">
        <v>3</v>
      </c>
      <c r="G14" s="3" t="s">
        <v>0</v>
      </c>
      <c r="H14" s="3" t="s">
        <v>1</v>
      </c>
      <c r="I14" s="3" t="s">
        <v>11</v>
      </c>
      <c r="J14" s="3" t="s">
        <v>21</v>
      </c>
      <c r="K14" s="3" t="s">
        <v>2</v>
      </c>
      <c r="L14" s="4" t="s">
        <v>9</v>
      </c>
      <c r="M14" s="4" t="s">
        <v>24</v>
      </c>
      <c r="N14" s="4" t="s">
        <v>23</v>
      </c>
    </row>
    <row r="15" spans="1:14" s="51" customFormat="1" ht="15" x14ac:dyDescent="0.2">
      <c r="A15" s="47" t="s">
        <v>246</v>
      </c>
      <c r="B15" s="48" t="s">
        <v>298</v>
      </c>
      <c r="C15" s="15">
        <v>43211507</v>
      </c>
      <c r="D15" s="15" t="s">
        <v>299</v>
      </c>
      <c r="E15" s="15" t="s">
        <v>286</v>
      </c>
      <c r="F15" s="15" t="s">
        <v>299</v>
      </c>
      <c r="G15" s="48" t="s">
        <v>300</v>
      </c>
      <c r="H15" s="15" t="s">
        <v>10</v>
      </c>
      <c r="I15" s="15">
        <v>1</v>
      </c>
      <c r="J15" s="49">
        <v>734</v>
      </c>
      <c r="K15" s="50">
        <v>0.11</v>
      </c>
      <c r="L15" s="29">
        <f>Table136[[#This Row],[OEM MSRP / List Price]]*(1-Table136[[#This Row],[Contract Discount]])</f>
        <v>653.26</v>
      </c>
      <c r="M15" s="12" t="s">
        <v>247</v>
      </c>
      <c r="N15" s="15" t="s">
        <v>305</v>
      </c>
    </row>
    <row r="16" spans="1:14" s="51" customFormat="1" ht="15" x14ac:dyDescent="0.2">
      <c r="A16" s="47" t="s">
        <v>248</v>
      </c>
      <c r="B16" s="48" t="s">
        <v>298</v>
      </c>
      <c r="C16" s="15">
        <v>43211507</v>
      </c>
      <c r="D16" s="15" t="s">
        <v>301</v>
      </c>
      <c r="E16" s="15" t="s">
        <v>286</v>
      </c>
      <c r="F16" s="15" t="s">
        <v>301</v>
      </c>
      <c r="G16" s="48" t="s">
        <v>302</v>
      </c>
      <c r="H16" s="15" t="s">
        <v>10</v>
      </c>
      <c r="I16" s="15">
        <v>1</v>
      </c>
      <c r="J16" s="49">
        <v>229</v>
      </c>
      <c r="K16" s="50">
        <v>0.11</v>
      </c>
      <c r="L16" s="29">
        <f>Table136[[#This Row],[OEM MSRP / List Price]]*(1-Table136[[#This Row],[Contract Discount]])</f>
        <v>203.81</v>
      </c>
      <c r="M16" s="12" t="s">
        <v>247</v>
      </c>
      <c r="N16" s="15" t="s">
        <v>306</v>
      </c>
    </row>
    <row r="17" spans="1:14" s="51" customFormat="1" ht="30" x14ac:dyDescent="0.2">
      <c r="A17" s="47" t="s">
        <v>249</v>
      </c>
      <c r="B17" s="48" t="s">
        <v>298</v>
      </c>
      <c r="C17" s="15">
        <v>43211507</v>
      </c>
      <c r="D17" s="15" t="s">
        <v>303</v>
      </c>
      <c r="E17" s="15" t="s">
        <v>286</v>
      </c>
      <c r="F17" s="15" t="s">
        <v>303</v>
      </c>
      <c r="G17" s="48" t="s">
        <v>304</v>
      </c>
      <c r="H17" s="15" t="s">
        <v>10</v>
      </c>
      <c r="I17" s="15">
        <v>1</v>
      </c>
      <c r="J17" s="52">
        <v>504</v>
      </c>
      <c r="K17" s="50">
        <v>0.11</v>
      </c>
      <c r="L17" s="29">
        <f>Table136[[#This Row],[OEM MSRP / List Price]]*(1-Table136[[#This Row],[Contract Discount]])</f>
        <v>448.56</v>
      </c>
      <c r="M17" s="12" t="s">
        <v>247</v>
      </c>
      <c r="N17" s="15" t="s">
        <v>525</v>
      </c>
    </row>
    <row r="18" spans="1:14" s="51" customFormat="1" ht="15" x14ac:dyDescent="0.2">
      <c r="A18" s="47" t="s">
        <v>559</v>
      </c>
      <c r="B18" s="48" t="s">
        <v>522</v>
      </c>
      <c r="C18" s="15">
        <v>43211507</v>
      </c>
      <c r="D18" s="15" t="s">
        <v>523</v>
      </c>
      <c r="E18" s="15" t="s">
        <v>286</v>
      </c>
      <c r="F18" s="15" t="s">
        <v>523</v>
      </c>
      <c r="G18" s="48" t="s">
        <v>524</v>
      </c>
      <c r="H18" s="15" t="s">
        <v>10</v>
      </c>
      <c r="I18" s="15">
        <v>1</v>
      </c>
      <c r="J18" s="52">
        <v>469</v>
      </c>
      <c r="K18" s="50">
        <v>0.11</v>
      </c>
      <c r="L18" s="29">
        <f>Table136[[#This Row],[OEM MSRP / List Price]]*(1-Table136[[#This Row],[Contract Discount]])</f>
        <v>417.41</v>
      </c>
      <c r="M18" s="12" t="s">
        <v>572</v>
      </c>
      <c r="N18" s="15" t="s">
        <v>560</v>
      </c>
    </row>
    <row r="19" spans="1:14" s="51" customFormat="1" ht="30" x14ac:dyDescent="0.2">
      <c r="A19" s="47" t="s">
        <v>561</v>
      </c>
      <c r="B19" s="48" t="s">
        <v>519</v>
      </c>
      <c r="C19" s="15">
        <v>43211507</v>
      </c>
      <c r="D19" s="15" t="s">
        <v>520</v>
      </c>
      <c r="E19" s="15" t="s">
        <v>286</v>
      </c>
      <c r="F19" s="15" t="s">
        <v>520</v>
      </c>
      <c r="G19" s="48" t="s">
        <v>521</v>
      </c>
      <c r="H19" s="15" t="s">
        <v>10</v>
      </c>
      <c r="I19" s="15">
        <v>1</v>
      </c>
      <c r="J19" s="52">
        <v>834</v>
      </c>
      <c r="K19" s="50">
        <v>0.11</v>
      </c>
      <c r="L19" s="29">
        <f>Table136[[#This Row],[OEM MSRP / List Price]]*(1-Table136[[#This Row],[Contract Discount]])</f>
        <v>742.26</v>
      </c>
      <c r="M19" s="12" t="s">
        <v>573</v>
      </c>
      <c r="N19" s="15" t="s">
        <v>562</v>
      </c>
    </row>
    <row r="20" spans="1:14" s="51" customFormat="1" ht="15" x14ac:dyDescent="0.2">
      <c r="A20" s="47" t="s">
        <v>563</v>
      </c>
      <c r="B20" s="48" t="s">
        <v>519</v>
      </c>
      <c r="C20" s="15">
        <v>43211507</v>
      </c>
      <c r="D20" s="15" t="s">
        <v>702</v>
      </c>
      <c r="E20" s="15" t="s">
        <v>286</v>
      </c>
      <c r="F20" s="15" t="s">
        <v>702</v>
      </c>
      <c r="G20" s="48" t="s">
        <v>703</v>
      </c>
      <c r="H20" s="15" t="s">
        <v>10</v>
      </c>
      <c r="I20" s="15">
        <v>1</v>
      </c>
      <c r="J20" s="49">
        <v>899</v>
      </c>
      <c r="K20" s="50">
        <v>0.11</v>
      </c>
      <c r="L20" s="29">
        <f>Table136[[#This Row],[OEM MSRP / List Price]]*(1-Table136[[#This Row],[Contract Discount]])</f>
        <v>800.11</v>
      </c>
      <c r="M20" s="12" t="s">
        <v>573</v>
      </c>
      <c r="N20" s="15" t="s">
        <v>704</v>
      </c>
    </row>
    <row r="21" spans="1:14" s="10" customFormat="1" ht="20.25" x14ac:dyDescent="0.25">
      <c r="A21" s="66" t="s">
        <v>70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</row>
    <row r="22" spans="1:14" ht="65.25" customHeight="1" x14ac:dyDescent="0.2">
      <c r="A22" s="2" t="s">
        <v>7</v>
      </c>
      <c r="B22" s="3" t="s">
        <v>8</v>
      </c>
      <c r="C22" s="3" t="s">
        <v>6</v>
      </c>
      <c r="D22" s="3" t="s">
        <v>4</v>
      </c>
      <c r="E22" s="3" t="s">
        <v>5</v>
      </c>
      <c r="F22" s="3" t="s">
        <v>3</v>
      </c>
      <c r="G22" s="3" t="s">
        <v>0</v>
      </c>
      <c r="H22" s="3" t="s">
        <v>1</v>
      </c>
      <c r="I22" s="3" t="s">
        <v>11</v>
      </c>
      <c r="J22" s="4" t="s">
        <v>21</v>
      </c>
      <c r="K22" s="4" t="s">
        <v>2</v>
      </c>
      <c r="L22" s="4" t="s">
        <v>9</v>
      </c>
      <c r="M22" s="18" t="s">
        <v>24</v>
      </c>
      <c r="N22" s="16" t="s">
        <v>23</v>
      </c>
    </row>
    <row r="23" spans="1:14" s="34" customFormat="1" ht="15" x14ac:dyDescent="0.2">
      <c r="A23" s="1" t="s">
        <v>135</v>
      </c>
      <c r="B23" s="5" t="s">
        <v>526</v>
      </c>
      <c r="C23" s="38">
        <v>43211507</v>
      </c>
      <c r="D23" s="11" t="s">
        <v>309</v>
      </c>
      <c r="E23" s="11" t="s">
        <v>286</v>
      </c>
      <c r="F23" s="11" t="s">
        <v>309</v>
      </c>
      <c r="G23" s="5" t="s">
        <v>506</v>
      </c>
      <c r="H23" s="11" t="s">
        <v>10</v>
      </c>
      <c r="I23" s="11">
        <v>1</v>
      </c>
      <c r="J23" s="14">
        <v>239.99</v>
      </c>
      <c r="K23" s="13">
        <v>0.16</v>
      </c>
      <c r="L23" s="12">
        <f>Table13410[[#This Row],[OEM MSRP / List Price]]*(1-Table13410[[#This Row],[Contract Discount]])</f>
        <v>201.5916</v>
      </c>
      <c r="M23" s="12" t="s">
        <v>574</v>
      </c>
      <c r="N23" s="11" t="s">
        <v>542</v>
      </c>
    </row>
    <row r="24" spans="1:14" s="34" customFormat="1" ht="15" x14ac:dyDescent="0.2">
      <c r="A24" s="1" t="s">
        <v>136</v>
      </c>
      <c r="B24" s="5" t="s">
        <v>527</v>
      </c>
      <c r="C24" s="38">
        <v>43211507</v>
      </c>
      <c r="D24" s="11" t="s">
        <v>310</v>
      </c>
      <c r="E24" s="11" t="s">
        <v>286</v>
      </c>
      <c r="F24" s="11" t="s">
        <v>310</v>
      </c>
      <c r="G24" s="5" t="s">
        <v>507</v>
      </c>
      <c r="H24" s="11" t="s">
        <v>10</v>
      </c>
      <c r="I24" s="11">
        <v>1</v>
      </c>
      <c r="J24" s="14">
        <v>199.99</v>
      </c>
      <c r="K24" s="13">
        <v>0.16</v>
      </c>
      <c r="L24" s="12">
        <f>Table13410[[#This Row],[OEM MSRP / List Price]]*(1-Table13410[[#This Row],[Contract Discount]])</f>
        <v>167.99160000000001</v>
      </c>
      <c r="M24" s="12" t="s">
        <v>574</v>
      </c>
      <c r="N24" s="11" t="s">
        <v>319</v>
      </c>
    </row>
    <row r="25" spans="1:14" s="34" customFormat="1" ht="15" x14ac:dyDescent="0.2">
      <c r="A25" s="1" t="s">
        <v>137</v>
      </c>
      <c r="B25" s="5" t="s">
        <v>527</v>
      </c>
      <c r="C25" s="38">
        <v>43211507</v>
      </c>
      <c r="D25" s="11" t="s">
        <v>311</v>
      </c>
      <c r="E25" s="11" t="s">
        <v>286</v>
      </c>
      <c r="F25" s="11" t="s">
        <v>311</v>
      </c>
      <c r="G25" s="5" t="s">
        <v>508</v>
      </c>
      <c r="H25" s="11" t="s">
        <v>10</v>
      </c>
      <c r="I25" s="11">
        <v>1</v>
      </c>
      <c r="J25" s="14">
        <v>296.99</v>
      </c>
      <c r="K25" s="13">
        <v>0.16</v>
      </c>
      <c r="L25" s="12">
        <f>Table13410[[#This Row],[OEM MSRP / List Price]]*(1-Table13410[[#This Row],[Contract Discount]])</f>
        <v>249.4716</v>
      </c>
      <c r="M25" s="12" t="s">
        <v>574</v>
      </c>
      <c r="N25" s="11" t="s">
        <v>319</v>
      </c>
    </row>
    <row r="26" spans="1:14" s="34" customFormat="1" ht="15" x14ac:dyDescent="0.2">
      <c r="A26" s="1" t="s">
        <v>138</v>
      </c>
      <c r="B26" s="5" t="s">
        <v>527</v>
      </c>
      <c r="C26" s="38">
        <v>43211507</v>
      </c>
      <c r="D26" s="11" t="s">
        <v>312</v>
      </c>
      <c r="E26" s="11" t="s">
        <v>286</v>
      </c>
      <c r="F26" s="11" t="s">
        <v>312</v>
      </c>
      <c r="G26" s="5" t="s">
        <v>307</v>
      </c>
      <c r="H26" s="11" t="s">
        <v>10</v>
      </c>
      <c r="I26" s="11">
        <v>1</v>
      </c>
      <c r="J26" s="14">
        <v>439.99</v>
      </c>
      <c r="K26" s="13">
        <v>0.16</v>
      </c>
      <c r="L26" s="12">
        <f>Table13410[[#This Row],[OEM MSRP / List Price]]*(1-Table13410[[#This Row],[Contract Discount]])</f>
        <v>369.59159999999997</v>
      </c>
      <c r="M26" s="12" t="s">
        <v>574</v>
      </c>
      <c r="N26" s="11" t="s">
        <v>319</v>
      </c>
    </row>
    <row r="27" spans="1:14" s="34" customFormat="1" ht="15" x14ac:dyDescent="0.2">
      <c r="A27" s="1" t="s">
        <v>139</v>
      </c>
      <c r="B27" s="5" t="s">
        <v>527</v>
      </c>
      <c r="C27" s="38">
        <v>43211507</v>
      </c>
      <c r="D27" s="11" t="s">
        <v>313</v>
      </c>
      <c r="E27" s="11" t="s">
        <v>286</v>
      </c>
      <c r="F27" s="11" t="s">
        <v>313</v>
      </c>
      <c r="G27" s="5" t="s">
        <v>514</v>
      </c>
      <c r="H27" s="11" t="s">
        <v>10</v>
      </c>
      <c r="I27" s="11">
        <v>1</v>
      </c>
      <c r="J27" s="14">
        <v>339.99</v>
      </c>
      <c r="K27" s="13">
        <v>0.16</v>
      </c>
      <c r="L27" s="12">
        <f>Table13410[[#This Row],[OEM MSRP / List Price]]*(1-Table13410[[#This Row],[Contract Discount]])</f>
        <v>285.59159999999997</v>
      </c>
      <c r="M27" s="12" t="s">
        <v>574</v>
      </c>
      <c r="N27" s="11" t="s">
        <v>319</v>
      </c>
    </row>
    <row r="28" spans="1:14" s="34" customFormat="1" ht="15" x14ac:dyDescent="0.2">
      <c r="A28" s="1" t="s">
        <v>140</v>
      </c>
      <c r="B28" s="5" t="s">
        <v>528</v>
      </c>
      <c r="C28" s="38">
        <v>43211507</v>
      </c>
      <c r="D28" s="11" t="s">
        <v>314</v>
      </c>
      <c r="E28" s="11" t="s">
        <v>286</v>
      </c>
      <c r="F28" s="11" t="s">
        <v>314</v>
      </c>
      <c r="G28" s="5" t="s">
        <v>530</v>
      </c>
      <c r="H28" s="11" t="s">
        <v>10</v>
      </c>
      <c r="I28" s="11">
        <v>1</v>
      </c>
      <c r="J28" s="14">
        <v>49.99</v>
      </c>
      <c r="K28" s="13">
        <v>0.16</v>
      </c>
      <c r="L28" s="12">
        <f>Table13410[[#This Row],[OEM MSRP / List Price]]*(1-Table13410[[#This Row],[Contract Discount]])</f>
        <v>41.991599999999998</v>
      </c>
      <c r="M28" s="12" t="s">
        <v>574</v>
      </c>
      <c r="N28" s="11" t="s">
        <v>319</v>
      </c>
    </row>
    <row r="29" spans="1:14" s="34" customFormat="1" ht="15" x14ac:dyDescent="0.2">
      <c r="A29" s="1" t="s">
        <v>141</v>
      </c>
      <c r="B29" s="5" t="s">
        <v>529</v>
      </c>
      <c r="C29" s="38">
        <v>43211507</v>
      </c>
      <c r="D29" s="11" t="s">
        <v>315</v>
      </c>
      <c r="E29" s="11" t="s">
        <v>286</v>
      </c>
      <c r="F29" s="11" t="s">
        <v>315</v>
      </c>
      <c r="G29" s="5" t="s">
        <v>515</v>
      </c>
      <c r="H29" s="11" t="s">
        <v>10</v>
      </c>
      <c r="I29" s="11">
        <v>1</v>
      </c>
      <c r="J29" s="14">
        <v>29.99</v>
      </c>
      <c r="K29" s="13">
        <v>0.16</v>
      </c>
      <c r="L29" s="12">
        <f>Table13410[[#This Row],[OEM MSRP / List Price]]*(1-Table13410[[#This Row],[Contract Discount]])</f>
        <v>25.191599999999998</v>
      </c>
      <c r="M29" s="12" t="s">
        <v>574</v>
      </c>
      <c r="N29" s="11" t="s">
        <v>319</v>
      </c>
    </row>
    <row r="30" spans="1:14" s="34" customFormat="1" ht="30" x14ac:dyDescent="0.2">
      <c r="A30" s="1" t="s">
        <v>142</v>
      </c>
      <c r="B30" s="5" t="s">
        <v>509</v>
      </c>
      <c r="C30" s="38">
        <v>43211507</v>
      </c>
      <c r="D30" s="11" t="s">
        <v>316</v>
      </c>
      <c r="E30" s="11" t="s">
        <v>286</v>
      </c>
      <c r="F30" s="11" t="s">
        <v>316</v>
      </c>
      <c r="G30" s="5" t="s">
        <v>516</v>
      </c>
      <c r="H30" s="11" t="s">
        <v>10</v>
      </c>
      <c r="I30" s="11">
        <v>1</v>
      </c>
      <c r="J30" s="14">
        <v>17.989999999999998</v>
      </c>
      <c r="K30" s="13">
        <v>0.16</v>
      </c>
      <c r="L30" s="12">
        <f>Table13410[[#This Row],[OEM MSRP / List Price]]*(1-Table13410[[#This Row],[Contract Discount]])</f>
        <v>15.111599999999997</v>
      </c>
      <c r="M30" s="12" t="s">
        <v>574</v>
      </c>
      <c r="N30" s="11" t="s">
        <v>319</v>
      </c>
    </row>
    <row r="31" spans="1:14" s="34" customFormat="1" ht="30" x14ac:dyDescent="0.2">
      <c r="A31" s="1" t="s">
        <v>143</v>
      </c>
      <c r="B31" s="5" t="s">
        <v>510</v>
      </c>
      <c r="C31" s="38">
        <v>43211507</v>
      </c>
      <c r="D31" s="11" t="s">
        <v>317</v>
      </c>
      <c r="E31" s="11" t="s">
        <v>286</v>
      </c>
      <c r="F31" s="11" t="s">
        <v>317</v>
      </c>
      <c r="G31" s="5" t="s">
        <v>517</v>
      </c>
      <c r="H31" s="11" t="s">
        <v>10</v>
      </c>
      <c r="I31" s="11">
        <v>1</v>
      </c>
      <c r="J31" s="14">
        <v>44.99</v>
      </c>
      <c r="K31" s="13">
        <v>0.16</v>
      </c>
      <c r="L31" s="12">
        <f>Table13410[[#This Row],[OEM MSRP / List Price]]*(1-Table13410[[#This Row],[Contract Discount]])</f>
        <v>37.791600000000003</v>
      </c>
      <c r="M31" s="12" t="s">
        <v>574</v>
      </c>
      <c r="N31" s="11" t="s">
        <v>319</v>
      </c>
    </row>
    <row r="32" spans="1:14" s="34" customFormat="1" ht="15" x14ac:dyDescent="0.2">
      <c r="A32" s="1" t="s">
        <v>144</v>
      </c>
      <c r="B32" s="5" t="s">
        <v>543</v>
      </c>
      <c r="C32" s="38">
        <v>43211507</v>
      </c>
      <c r="D32" s="11" t="s">
        <v>318</v>
      </c>
      <c r="E32" s="11" t="s">
        <v>286</v>
      </c>
      <c r="F32" s="11" t="s">
        <v>318</v>
      </c>
      <c r="G32" s="5" t="s">
        <v>518</v>
      </c>
      <c r="H32" s="11" t="s">
        <v>10</v>
      </c>
      <c r="I32" s="11">
        <v>1</v>
      </c>
      <c r="J32" s="14">
        <v>19.989999999999998</v>
      </c>
      <c r="K32" s="13">
        <v>0.16</v>
      </c>
      <c r="L32" s="12">
        <f>Table13410[[#This Row],[OEM MSRP / List Price]]*(1-Table13410[[#This Row],[Contract Discount]])</f>
        <v>16.791599999999999</v>
      </c>
      <c r="M32" s="12" t="s">
        <v>574</v>
      </c>
      <c r="N32" s="11" t="s">
        <v>319</v>
      </c>
    </row>
    <row r="33" spans="1:14" s="10" customFormat="1" ht="20.25" x14ac:dyDescent="0.25">
      <c r="A33" s="66" t="s">
        <v>71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</row>
    <row r="34" spans="1:14" ht="65.25" customHeight="1" x14ac:dyDescent="0.2">
      <c r="A34" s="2" t="s">
        <v>7</v>
      </c>
      <c r="B34" s="3" t="s">
        <v>8</v>
      </c>
      <c r="C34" s="3" t="s">
        <v>6</v>
      </c>
      <c r="D34" s="3" t="s">
        <v>4</v>
      </c>
      <c r="E34" s="3" t="s">
        <v>5</v>
      </c>
      <c r="F34" s="3" t="s">
        <v>3</v>
      </c>
      <c r="G34" s="3" t="s">
        <v>0</v>
      </c>
      <c r="H34" s="3" t="s">
        <v>1</v>
      </c>
      <c r="I34" s="3" t="s">
        <v>11</v>
      </c>
      <c r="J34" s="4" t="s">
        <v>21</v>
      </c>
      <c r="K34" s="4" t="s">
        <v>2</v>
      </c>
      <c r="L34" s="4" t="s">
        <v>9</v>
      </c>
      <c r="M34" s="18" t="s">
        <v>24</v>
      </c>
      <c r="N34" s="16" t="s">
        <v>23</v>
      </c>
    </row>
    <row r="35" spans="1:14" ht="15" x14ac:dyDescent="0.2">
      <c r="A35" s="1" t="s">
        <v>145</v>
      </c>
      <c r="B35" s="5" t="s">
        <v>595</v>
      </c>
      <c r="C35" s="15">
        <v>43211507</v>
      </c>
      <c r="D35" s="11" t="s">
        <v>343</v>
      </c>
      <c r="E35" s="11" t="s">
        <v>286</v>
      </c>
      <c r="F35" s="11" t="s">
        <v>343</v>
      </c>
      <c r="G35" s="5" t="s">
        <v>597</v>
      </c>
      <c r="H35" s="11" t="s">
        <v>10</v>
      </c>
      <c r="I35" s="11">
        <v>1</v>
      </c>
      <c r="J35" s="14">
        <v>39</v>
      </c>
      <c r="K35" s="13">
        <v>0.16</v>
      </c>
      <c r="L35" s="12">
        <f>Table1342713[[#This Row],[OEM MSRP / List Price]]*(1-Table1342713[[#This Row],[Contract Discount]])</f>
        <v>32.76</v>
      </c>
      <c r="M35" s="12" t="s">
        <v>575</v>
      </c>
      <c r="N35" s="11" t="s">
        <v>551</v>
      </c>
    </row>
    <row r="36" spans="1:14" ht="15" x14ac:dyDescent="0.2">
      <c r="A36" s="1" t="s">
        <v>146</v>
      </c>
      <c r="B36" s="5" t="s">
        <v>596</v>
      </c>
      <c r="C36" s="15">
        <v>43211507</v>
      </c>
      <c r="D36" s="11" t="s">
        <v>344</v>
      </c>
      <c r="E36" s="11" t="s">
        <v>286</v>
      </c>
      <c r="F36" s="11" t="s">
        <v>344</v>
      </c>
      <c r="G36" s="5" t="s">
        <v>598</v>
      </c>
      <c r="H36" s="11" t="s">
        <v>10</v>
      </c>
      <c r="I36" s="11">
        <v>1</v>
      </c>
      <c r="J36" s="14">
        <v>109</v>
      </c>
      <c r="K36" s="13">
        <v>0.16</v>
      </c>
      <c r="L36" s="12">
        <f>Table1342713[[#This Row],[OEM MSRP / List Price]]*(1-Table1342713[[#This Row],[Contract Discount]])</f>
        <v>91.56</v>
      </c>
      <c r="M36" s="12" t="s">
        <v>575</v>
      </c>
      <c r="N36" s="11" t="s">
        <v>551</v>
      </c>
    </row>
    <row r="37" spans="1:14" ht="15" x14ac:dyDescent="0.2">
      <c r="A37" s="1" t="s">
        <v>147</v>
      </c>
      <c r="B37" s="5" t="s">
        <v>595</v>
      </c>
      <c r="C37" s="15">
        <v>43211507</v>
      </c>
      <c r="D37" s="11" t="s">
        <v>414</v>
      </c>
      <c r="E37" s="11" t="s">
        <v>286</v>
      </c>
      <c r="F37" s="11" t="s">
        <v>414</v>
      </c>
      <c r="G37" s="5" t="s">
        <v>599</v>
      </c>
      <c r="H37" s="11" t="s">
        <v>10</v>
      </c>
      <c r="I37" s="11">
        <v>1</v>
      </c>
      <c r="J37" s="14">
        <v>49</v>
      </c>
      <c r="K37" s="13">
        <v>0.16</v>
      </c>
      <c r="L37" s="12">
        <f>Table1342713[[#This Row],[OEM MSRP / List Price]]*(1-Table1342713[[#This Row],[Contract Discount]])</f>
        <v>41.16</v>
      </c>
      <c r="M37" s="12" t="s">
        <v>575</v>
      </c>
      <c r="N37" s="11" t="s">
        <v>552</v>
      </c>
    </row>
    <row r="38" spans="1:14" ht="15" x14ac:dyDescent="0.2">
      <c r="A38" s="1" t="s">
        <v>148</v>
      </c>
      <c r="B38" s="5" t="s">
        <v>596</v>
      </c>
      <c r="C38" s="15">
        <v>43211507</v>
      </c>
      <c r="D38" s="11" t="s">
        <v>415</v>
      </c>
      <c r="E38" s="11" t="s">
        <v>286</v>
      </c>
      <c r="F38" s="11" t="s">
        <v>415</v>
      </c>
      <c r="G38" s="5" t="s">
        <v>600</v>
      </c>
      <c r="H38" s="11" t="s">
        <v>10</v>
      </c>
      <c r="I38" s="11">
        <v>1</v>
      </c>
      <c r="J38" s="14">
        <v>119</v>
      </c>
      <c r="K38" s="13">
        <v>0.16</v>
      </c>
      <c r="L38" s="12">
        <f>Table1342713[[#This Row],[OEM MSRP / List Price]]*(1-Table1342713[[#This Row],[Contract Discount]])</f>
        <v>99.96</v>
      </c>
      <c r="M38" s="12" t="s">
        <v>575</v>
      </c>
      <c r="N38" s="11" t="s">
        <v>552</v>
      </c>
    </row>
    <row r="39" spans="1:14" ht="15" x14ac:dyDescent="0.2">
      <c r="A39" s="1" t="s">
        <v>149</v>
      </c>
      <c r="B39" s="5" t="s">
        <v>545</v>
      </c>
      <c r="C39" s="15">
        <v>43211507</v>
      </c>
      <c r="D39" s="11" t="s">
        <v>345</v>
      </c>
      <c r="E39" s="11" t="s">
        <v>286</v>
      </c>
      <c r="F39" s="11" t="s">
        <v>345</v>
      </c>
      <c r="G39" s="5" t="s">
        <v>533</v>
      </c>
      <c r="H39" s="11" t="s">
        <v>10</v>
      </c>
      <c r="I39" s="11">
        <v>1</v>
      </c>
      <c r="J39" s="14">
        <v>30</v>
      </c>
      <c r="K39" s="13">
        <v>0.16</v>
      </c>
      <c r="L39" s="12">
        <f>Table1342713[[#This Row],[OEM MSRP / List Price]]*(1-Table1342713[[#This Row],[Contract Discount]])</f>
        <v>25.2</v>
      </c>
      <c r="M39" s="12" t="s">
        <v>575</v>
      </c>
      <c r="N39" s="11" t="s">
        <v>551</v>
      </c>
    </row>
    <row r="40" spans="1:14" ht="15" x14ac:dyDescent="0.2">
      <c r="A40" s="1" t="s">
        <v>150</v>
      </c>
      <c r="B40" s="5" t="s">
        <v>544</v>
      </c>
      <c r="C40" s="15">
        <v>43211507</v>
      </c>
      <c r="D40" s="11" t="s">
        <v>346</v>
      </c>
      <c r="E40" s="11" t="s">
        <v>286</v>
      </c>
      <c r="F40" s="11" t="s">
        <v>346</v>
      </c>
      <c r="G40" s="5" t="s">
        <v>534</v>
      </c>
      <c r="H40" s="11" t="s">
        <v>10</v>
      </c>
      <c r="I40" s="11">
        <v>1</v>
      </c>
      <c r="J40" s="14">
        <v>50</v>
      </c>
      <c r="K40" s="13">
        <v>0.16</v>
      </c>
      <c r="L40" s="12">
        <f>Table1342713[[#This Row],[OEM MSRP / List Price]]*(1-Table1342713[[#This Row],[Contract Discount]])</f>
        <v>42</v>
      </c>
      <c r="M40" s="12" t="s">
        <v>575</v>
      </c>
      <c r="N40" s="11" t="s">
        <v>551</v>
      </c>
    </row>
    <row r="41" spans="1:14" ht="15" x14ac:dyDescent="0.2">
      <c r="A41" s="1" t="s">
        <v>151</v>
      </c>
      <c r="B41" s="5" t="s">
        <v>546</v>
      </c>
      <c r="C41" s="15">
        <v>43211507</v>
      </c>
      <c r="D41" s="11" t="s">
        <v>347</v>
      </c>
      <c r="E41" s="11" t="s">
        <v>286</v>
      </c>
      <c r="F41" s="11" t="s">
        <v>347</v>
      </c>
      <c r="G41" s="5" t="s">
        <v>547</v>
      </c>
      <c r="H41" s="11" t="s">
        <v>10</v>
      </c>
      <c r="I41" s="11">
        <v>1</v>
      </c>
      <c r="J41" s="14">
        <v>70</v>
      </c>
      <c r="K41" s="13">
        <v>0.16</v>
      </c>
      <c r="L41" s="12">
        <f>Table1342713[[#This Row],[OEM MSRP / List Price]]*(1-Table1342713[[#This Row],[Contract Discount]])</f>
        <v>58.8</v>
      </c>
      <c r="M41" s="12" t="s">
        <v>575</v>
      </c>
      <c r="N41" s="11" t="s">
        <v>551</v>
      </c>
    </row>
    <row r="42" spans="1:14" ht="15" x14ac:dyDescent="0.2">
      <c r="A42" s="1" t="s">
        <v>152</v>
      </c>
      <c r="B42" s="5" t="s">
        <v>545</v>
      </c>
      <c r="C42" s="15">
        <v>43211507</v>
      </c>
      <c r="D42" s="11" t="s">
        <v>416</v>
      </c>
      <c r="E42" s="11" t="s">
        <v>286</v>
      </c>
      <c r="F42" s="11" t="s">
        <v>416</v>
      </c>
      <c r="G42" s="5" t="s">
        <v>548</v>
      </c>
      <c r="H42" s="11" t="s">
        <v>10</v>
      </c>
      <c r="I42" s="11">
        <v>1</v>
      </c>
      <c r="J42" s="14">
        <v>30</v>
      </c>
      <c r="K42" s="13">
        <v>0.16</v>
      </c>
      <c r="L42" s="12">
        <f>Table1342713[[#This Row],[OEM MSRP / List Price]]*(1-Table1342713[[#This Row],[Contract Discount]])</f>
        <v>25.2</v>
      </c>
      <c r="M42" s="12" t="s">
        <v>575</v>
      </c>
      <c r="N42" s="11" t="s">
        <v>552</v>
      </c>
    </row>
    <row r="43" spans="1:14" ht="15" x14ac:dyDescent="0.2">
      <c r="A43" s="1" t="s">
        <v>153</v>
      </c>
      <c r="B43" s="5" t="s">
        <v>544</v>
      </c>
      <c r="C43" s="15">
        <v>43211507</v>
      </c>
      <c r="D43" s="11" t="s">
        <v>417</v>
      </c>
      <c r="E43" s="11" t="s">
        <v>286</v>
      </c>
      <c r="F43" s="11" t="s">
        <v>417</v>
      </c>
      <c r="G43" s="5" t="s">
        <v>549</v>
      </c>
      <c r="H43" s="11" t="s">
        <v>10</v>
      </c>
      <c r="I43" s="11">
        <v>1</v>
      </c>
      <c r="J43" s="14">
        <v>50</v>
      </c>
      <c r="K43" s="13">
        <v>0.16</v>
      </c>
      <c r="L43" s="12">
        <f>Table1342713[[#This Row],[OEM MSRP / List Price]]*(1-Table1342713[[#This Row],[Contract Discount]])</f>
        <v>42</v>
      </c>
      <c r="M43" s="12" t="s">
        <v>575</v>
      </c>
      <c r="N43" s="11" t="s">
        <v>552</v>
      </c>
    </row>
    <row r="44" spans="1:14" ht="15" x14ac:dyDescent="0.2">
      <c r="A44" s="1" t="s">
        <v>154</v>
      </c>
      <c r="B44" s="5" t="s">
        <v>546</v>
      </c>
      <c r="C44" s="15">
        <v>43211507</v>
      </c>
      <c r="D44" s="11" t="s">
        <v>418</v>
      </c>
      <c r="E44" s="11" t="s">
        <v>286</v>
      </c>
      <c r="F44" s="11" t="s">
        <v>418</v>
      </c>
      <c r="G44" s="5" t="s">
        <v>550</v>
      </c>
      <c r="H44" s="11" t="s">
        <v>10</v>
      </c>
      <c r="I44" s="11">
        <v>1</v>
      </c>
      <c r="J44" s="14">
        <v>70</v>
      </c>
      <c r="K44" s="13">
        <v>0.16</v>
      </c>
      <c r="L44" s="12">
        <f>Table1342713[[#This Row],[OEM MSRP / List Price]]*(1-Table1342713[[#This Row],[Contract Discount]])</f>
        <v>58.8</v>
      </c>
      <c r="M44" s="12" t="s">
        <v>575</v>
      </c>
      <c r="N44" s="11" t="s">
        <v>552</v>
      </c>
    </row>
    <row r="45" spans="1:14" ht="15" x14ac:dyDescent="0.2">
      <c r="A45" s="1" t="s">
        <v>155</v>
      </c>
      <c r="B45" s="5" t="s">
        <v>588</v>
      </c>
      <c r="C45" s="15">
        <v>43211507</v>
      </c>
      <c r="D45" s="11" t="s">
        <v>336</v>
      </c>
      <c r="E45" s="11" t="s">
        <v>286</v>
      </c>
      <c r="F45" s="11" t="s">
        <v>336</v>
      </c>
      <c r="G45" s="5" t="s">
        <v>565</v>
      </c>
      <c r="H45" s="11" t="s">
        <v>10</v>
      </c>
      <c r="I45" s="11">
        <v>1</v>
      </c>
      <c r="J45" s="14">
        <v>19</v>
      </c>
      <c r="K45" s="13">
        <v>0.16</v>
      </c>
      <c r="L45" s="12">
        <f>Table1342713[[#This Row],[OEM MSRP / List Price]]*(1-Table1342713[[#This Row],[Contract Discount]])</f>
        <v>15.959999999999999</v>
      </c>
      <c r="M45" s="12" t="s">
        <v>575</v>
      </c>
      <c r="N45" s="11" t="s">
        <v>564</v>
      </c>
    </row>
    <row r="46" spans="1:14" ht="15" x14ac:dyDescent="0.2">
      <c r="A46" s="1" t="s">
        <v>156</v>
      </c>
      <c r="B46" s="5" t="s">
        <v>589</v>
      </c>
      <c r="C46" s="15">
        <v>43211507</v>
      </c>
      <c r="D46" s="11" t="s">
        <v>337</v>
      </c>
      <c r="E46" s="11" t="s">
        <v>286</v>
      </c>
      <c r="F46" s="11" t="s">
        <v>337</v>
      </c>
      <c r="G46" s="5" t="s">
        <v>566</v>
      </c>
      <c r="H46" s="11" t="s">
        <v>10</v>
      </c>
      <c r="I46" s="11">
        <v>1</v>
      </c>
      <c r="J46" s="14">
        <v>59</v>
      </c>
      <c r="K46" s="13">
        <v>0.16</v>
      </c>
      <c r="L46" s="12">
        <f>Table1342713[[#This Row],[OEM MSRP / List Price]]*(1-Table1342713[[#This Row],[Contract Discount]])</f>
        <v>49.559999999999995</v>
      </c>
      <c r="M46" s="12" t="s">
        <v>575</v>
      </c>
      <c r="N46" s="11" t="s">
        <v>564</v>
      </c>
    </row>
    <row r="47" spans="1:14" ht="15" x14ac:dyDescent="0.2">
      <c r="A47" s="1" t="s">
        <v>157</v>
      </c>
      <c r="B47" s="5" t="s">
        <v>590</v>
      </c>
      <c r="C47" s="15">
        <v>43211507</v>
      </c>
      <c r="D47" s="11" t="s">
        <v>333</v>
      </c>
      <c r="E47" s="11" t="s">
        <v>286</v>
      </c>
      <c r="F47" s="11" t="s">
        <v>333</v>
      </c>
      <c r="G47" s="5" t="s">
        <v>320</v>
      </c>
      <c r="H47" s="11" t="s">
        <v>10</v>
      </c>
      <c r="I47" s="11">
        <v>1</v>
      </c>
      <c r="J47" s="14">
        <v>89</v>
      </c>
      <c r="K47" s="13">
        <v>0.16</v>
      </c>
      <c r="L47" s="12">
        <f>Table1342713[[#This Row],[OEM MSRP / List Price]]*(1-Table1342713[[#This Row],[Contract Discount]])</f>
        <v>74.759999999999991</v>
      </c>
      <c r="M47" s="12" t="s">
        <v>575</v>
      </c>
      <c r="N47" s="11" t="s">
        <v>564</v>
      </c>
    </row>
    <row r="48" spans="1:14" ht="15" x14ac:dyDescent="0.2">
      <c r="A48" s="1" t="s">
        <v>158</v>
      </c>
      <c r="B48" s="5" t="s">
        <v>591</v>
      </c>
      <c r="C48" s="15">
        <v>43211507</v>
      </c>
      <c r="D48" s="11" t="s">
        <v>334</v>
      </c>
      <c r="E48" s="11" t="s">
        <v>286</v>
      </c>
      <c r="F48" s="11" t="s">
        <v>334</v>
      </c>
      <c r="G48" s="5" t="s">
        <v>321</v>
      </c>
      <c r="H48" s="11" t="s">
        <v>10</v>
      </c>
      <c r="I48" s="11">
        <v>1</v>
      </c>
      <c r="J48" s="14">
        <v>49</v>
      </c>
      <c r="K48" s="13">
        <v>0.16</v>
      </c>
      <c r="L48" s="12">
        <f>Table1342713[[#This Row],[OEM MSRP / List Price]]*(1-Table1342713[[#This Row],[Contract Discount]])</f>
        <v>41.16</v>
      </c>
      <c r="M48" s="12" t="s">
        <v>575</v>
      </c>
      <c r="N48" s="11" t="s">
        <v>564</v>
      </c>
    </row>
    <row r="49" spans="1:14" ht="15" x14ac:dyDescent="0.2">
      <c r="A49" s="1" t="s">
        <v>159</v>
      </c>
      <c r="B49" s="5" t="s">
        <v>592</v>
      </c>
      <c r="C49" s="15">
        <v>43211507</v>
      </c>
      <c r="D49" s="11" t="s">
        <v>335</v>
      </c>
      <c r="E49" s="11" t="s">
        <v>286</v>
      </c>
      <c r="F49" s="11" t="s">
        <v>335</v>
      </c>
      <c r="G49" s="5" t="s">
        <v>322</v>
      </c>
      <c r="H49" s="11" t="s">
        <v>10</v>
      </c>
      <c r="I49" s="11">
        <v>1</v>
      </c>
      <c r="J49" s="14">
        <v>69</v>
      </c>
      <c r="K49" s="13">
        <v>0.16</v>
      </c>
      <c r="L49" s="12">
        <f>Table1342713[[#This Row],[OEM MSRP / List Price]]*(1-Table1342713[[#This Row],[Contract Discount]])</f>
        <v>57.96</v>
      </c>
      <c r="M49" s="12" t="s">
        <v>575</v>
      </c>
      <c r="N49" s="11" t="s">
        <v>564</v>
      </c>
    </row>
    <row r="50" spans="1:14" ht="15" x14ac:dyDescent="0.2">
      <c r="A50" s="1" t="s">
        <v>160</v>
      </c>
      <c r="B50" s="5" t="s">
        <v>593</v>
      </c>
      <c r="C50" s="15">
        <v>43211507</v>
      </c>
      <c r="D50" s="11" t="s">
        <v>338</v>
      </c>
      <c r="E50" s="11" t="s">
        <v>286</v>
      </c>
      <c r="F50" s="11" t="s">
        <v>338</v>
      </c>
      <c r="G50" s="5" t="s">
        <v>567</v>
      </c>
      <c r="H50" s="11" t="s">
        <v>10</v>
      </c>
      <c r="I50" s="11">
        <v>1</v>
      </c>
      <c r="J50" s="14">
        <v>49</v>
      </c>
      <c r="K50" s="13">
        <v>0.16</v>
      </c>
      <c r="L50" s="12">
        <f>Table1342713[[#This Row],[OEM MSRP / List Price]]*(1-Table1342713[[#This Row],[Contract Discount]])</f>
        <v>41.16</v>
      </c>
      <c r="M50" s="12" t="s">
        <v>575</v>
      </c>
      <c r="N50" s="11" t="s">
        <v>564</v>
      </c>
    </row>
    <row r="51" spans="1:14" ht="15" x14ac:dyDescent="0.2">
      <c r="A51" s="1" t="s">
        <v>161</v>
      </c>
      <c r="B51" s="5" t="s">
        <v>593</v>
      </c>
      <c r="C51" s="15">
        <v>43211507</v>
      </c>
      <c r="D51" s="11" t="s">
        <v>339</v>
      </c>
      <c r="E51" s="11" t="s">
        <v>286</v>
      </c>
      <c r="F51" s="11" t="s">
        <v>339</v>
      </c>
      <c r="G51" s="5" t="s">
        <v>323</v>
      </c>
      <c r="H51" s="11" t="s">
        <v>10</v>
      </c>
      <c r="I51" s="11">
        <v>1</v>
      </c>
      <c r="J51" s="14">
        <v>29</v>
      </c>
      <c r="K51" s="13">
        <v>0.16</v>
      </c>
      <c r="L51" s="12">
        <f>Table1342713[[#This Row],[OEM MSRP / List Price]]*(1-Table1342713[[#This Row],[Contract Discount]])</f>
        <v>24.36</v>
      </c>
      <c r="M51" s="12" t="s">
        <v>575</v>
      </c>
      <c r="N51" s="11" t="s">
        <v>564</v>
      </c>
    </row>
    <row r="52" spans="1:14" ht="15" x14ac:dyDescent="0.2">
      <c r="A52" s="1" t="s">
        <v>162</v>
      </c>
      <c r="B52" s="5" t="s">
        <v>591</v>
      </c>
      <c r="C52" s="15">
        <v>43211507</v>
      </c>
      <c r="D52" s="11" t="s">
        <v>340</v>
      </c>
      <c r="E52" s="11" t="s">
        <v>286</v>
      </c>
      <c r="F52" s="11" t="s">
        <v>340</v>
      </c>
      <c r="G52" s="5" t="s">
        <v>324</v>
      </c>
      <c r="H52" s="11" t="s">
        <v>10</v>
      </c>
      <c r="I52" s="11">
        <v>1</v>
      </c>
      <c r="J52" s="14">
        <v>29</v>
      </c>
      <c r="K52" s="13">
        <v>0.16</v>
      </c>
      <c r="L52" s="12">
        <f>Table1342713[[#This Row],[OEM MSRP / List Price]]*(1-Table1342713[[#This Row],[Contract Discount]])</f>
        <v>24.36</v>
      </c>
      <c r="M52" s="12" t="s">
        <v>575</v>
      </c>
      <c r="N52" s="11" t="s">
        <v>564</v>
      </c>
    </row>
    <row r="53" spans="1:14" ht="15" x14ac:dyDescent="0.2">
      <c r="A53" s="1" t="s">
        <v>163</v>
      </c>
      <c r="B53" s="5" t="s">
        <v>592</v>
      </c>
      <c r="C53" s="15">
        <v>43211507</v>
      </c>
      <c r="D53" s="11" t="s">
        <v>341</v>
      </c>
      <c r="E53" s="11" t="s">
        <v>286</v>
      </c>
      <c r="F53" s="11" t="s">
        <v>341</v>
      </c>
      <c r="G53" s="5" t="s">
        <v>325</v>
      </c>
      <c r="H53" s="11" t="s">
        <v>10</v>
      </c>
      <c r="I53" s="11">
        <v>1</v>
      </c>
      <c r="J53" s="14">
        <v>39</v>
      </c>
      <c r="K53" s="13">
        <v>0.16</v>
      </c>
      <c r="L53" s="12">
        <f>Table1342713[[#This Row],[OEM MSRP / List Price]]*(1-Table1342713[[#This Row],[Contract Discount]])</f>
        <v>32.76</v>
      </c>
      <c r="M53" s="12" t="s">
        <v>575</v>
      </c>
      <c r="N53" s="11" t="s">
        <v>564</v>
      </c>
    </row>
    <row r="54" spans="1:14" ht="15" x14ac:dyDescent="0.2">
      <c r="A54" s="1" t="s">
        <v>164</v>
      </c>
      <c r="B54" s="5" t="s">
        <v>590</v>
      </c>
      <c r="C54" s="15">
        <v>43211507</v>
      </c>
      <c r="D54" s="11" t="s">
        <v>342</v>
      </c>
      <c r="E54" s="11" t="s">
        <v>286</v>
      </c>
      <c r="F54" s="11" t="s">
        <v>342</v>
      </c>
      <c r="G54" s="5" t="s">
        <v>326</v>
      </c>
      <c r="H54" s="11" t="s">
        <v>10</v>
      </c>
      <c r="I54" s="11">
        <v>1</v>
      </c>
      <c r="J54" s="14">
        <v>69</v>
      </c>
      <c r="K54" s="13">
        <v>0.16</v>
      </c>
      <c r="L54" s="12">
        <f>Table1342713[[#This Row],[OEM MSRP / List Price]]*(1-Table1342713[[#This Row],[Contract Discount]])</f>
        <v>57.96</v>
      </c>
      <c r="M54" s="12" t="s">
        <v>575</v>
      </c>
      <c r="N54" s="11" t="s">
        <v>564</v>
      </c>
    </row>
    <row r="55" spans="1:14" s="10" customFormat="1" ht="20.25" x14ac:dyDescent="0.25">
      <c r="A55" s="65" t="s">
        <v>65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</row>
    <row r="56" spans="1:14" ht="65.25" customHeight="1" x14ac:dyDescent="0.2">
      <c r="A56" s="2" t="s">
        <v>7</v>
      </c>
      <c r="B56" s="3" t="s">
        <v>8</v>
      </c>
      <c r="C56" s="3" t="s">
        <v>6</v>
      </c>
      <c r="D56" s="3" t="s">
        <v>3</v>
      </c>
      <c r="E56" s="3" t="s">
        <v>1</v>
      </c>
      <c r="F56" s="3" t="s">
        <v>11</v>
      </c>
      <c r="G56" s="4" t="s">
        <v>22</v>
      </c>
      <c r="H56" s="4" t="s">
        <v>2</v>
      </c>
      <c r="I56" s="4" t="s">
        <v>9</v>
      </c>
      <c r="J56" s="64"/>
      <c r="K56" s="64"/>
      <c r="L56" s="64"/>
      <c r="M56" s="64"/>
      <c r="N56" s="64"/>
    </row>
    <row r="57" spans="1:14" ht="15" x14ac:dyDescent="0.2">
      <c r="A57" s="1" t="s">
        <v>124</v>
      </c>
      <c r="B57" s="5" t="s">
        <v>14</v>
      </c>
      <c r="C57" s="15">
        <v>81110000</v>
      </c>
      <c r="D57" s="11" t="s">
        <v>348</v>
      </c>
      <c r="E57" s="11" t="s">
        <v>10</v>
      </c>
      <c r="F57" s="11">
        <v>1</v>
      </c>
      <c r="G57" s="14">
        <v>70</v>
      </c>
      <c r="H57" s="13">
        <v>0.4</v>
      </c>
      <c r="I57" s="12">
        <f>Table134511[[#This Row],[Contractor''s Standard Hourly Rate]]*(1-Table134511[[#This Row],[Contract Discount]])</f>
        <v>42</v>
      </c>
      <c r="J57" s="64"/>
      <c r="K57" s="64"/>
      <c r="L57" s="64"/>
      <c r="M57" s="64"/>
      <c r="N57" s="64"/>
    </row>
    <row r="58" spans="1:14" ht="60" x14ac:dyDescent="0.2">
      <c r="A58" s="1" t="s">
        <v>125</v>
      </c>
      <c r="B58" s="5" t="s">
        <v>15</v>
      </c>
      <c r="C58" s="15">
        <v>81110000</v>
      </c>
      <c r="D58" s="11" t="s">
        <v>349</v>
      </c>
      <c r="E58" s="11" t="s">
        <v>10</v>
      </c>
      <c r="F58" s="11">
        <v>1</v>
      </c>
      <c r="G58" s="14">
        <v>15</v>
      </c>
      <c r="H58" s="13">
        <v>0.4</v>
      </c>
      <c r="I58" s="12">
        <f>Table134511[[#This Row],[Contractor''s Standard Hourly Rate]]*(1-Table134511[[#This Row],[Contract Discount]])</f>
        <v>9</v>
      </c>
      <c r="J58" s="64"/>
      <c r="K58" s="64"/>
      <c r="L58" s="64"/>
      <c r="M58" s="64"/>
      <c r="N58" s="64"/>
    </row>
    <row r="59" spans="1:14" ht="45" x14ac:dyDescent="0.2">
      <c r="A59" s="1" t="s">
        <v>126</v>
      </c>
      <c r="B59" s="6" t="s">
        <v>16</v>
      </c>
      <c r="C59" s="15">
        <v>81110000</v>
      </c>
      <c r="D59" s="11" t="s">
        <v>350</v>
      </c>
      <c r="E59" s="11" t="s">
        <v>10</v>
      </c>
      <c r="F59" s="11">
        <v>1</v>
      </c>
      <c r="G59" s="14">
        <v>0</v>
      </c>
      <c r="H59" s="13">
        <v>0.4</v>
      </c>
      <c r="I59" s="12">
        <f>Table134511[[#This Row],[Contractor''s Standard Hourly Rate]]*(1-Table134511[[#This Row],[Contract Discount]])</f>
        <v>0</v>
      </c>
      <c r="J59" s="64"/>
      <c r="K59" s="64"/>
      <c r="L59" s="64"/>
      <c r="M59" s="64"/>
      <c r="N59" s="64"/>
    </row>
    <row r="60" spans="1:14" ht="30" x14ac:dyDescent="0.2">
      <c r="A60" s="1" t="s">
        <v>127</v>
      </c>
      <c r="B60" s="5" t="s">
        <v>17</v>
      </c>
      <c r="C60" s="15">
        <v>81110000</v>
      </c>
      <c r="D60" s="11" t="s">
        <v>351</v>
      </c>
      <c r="E60" s="11" t="s">
        <v>10</v>
      </c>
      <c r="F60" s="11">
        <v>1</v>
      </c>
      <c r="G60" s="14">
        <v>55</v>
      </c>
      <c r="H60" s="13">
        <v>0.4</v>
      </c>
      <c r="I60" s="12">
        <f>Table134511[[#This Row],[Contractor''s Standard Hourly Rate]]*(1-Table134511[[#This Row],[Contract Discount]])</f>
        <v>33</v>
      </c>
      <c r="J60" s="64"/>
      <c r="K60" s="64"/>
      <c r="L60" s="64"/>
      <c r="M60" s="64"/>
      <c r="N60" s="64"/>
    </row>
    <row r="61" spans="1:14" ht="30" x14ac:dyDescent="0.2">
      <c r="A61" s="1" t="s">
        <v>128</v>
      </c>
      <c r="B61" s="5" t="s">
        <v>18</v>
      </c>
      <c r="C61" s="15">
        <v>81110000</v>
      </c>
      <c r="D61" s="11" t="s">
        <v>352</v>
      </c>
      <c r="E61" s="11" t="s">
        <v>10</v>
      </c>
      <c r="F61" s="11">
        <v>1</v>
      </c>
      <c r="G61" s="14">
        <v>0</v>
      </c>
      <c r="H61" s="13">
        <v>0.4</v>
      </c>
      <c r="I61" s="12">
        <f>Table134511[[#This Row],[Contractor''s Standard Hourly Rate]]*(1-Table134511[[#This Row],[Contract Discount]])</f>
        <v>0</v>
      </c>
      <c r="J61" s="64"/>
      <c r="K61" s="64"/>
      <c r="L61" s="64"/>
      <c r="M61" s="64"/>
      <c r="N61" s="64"/>
    </row>
    <row r="62" spans="1:14" ht="30" x14ac:dyDescent="0.2">
      <c r="A62" s="1" t="s">
        <v>129</v>
      </c>
      <c r="B62" s="5" t="s">
        <v>19</v>
      </c>
      <c r="C62" s="15">
        <v>81110000</v>
      </c>
      <c r="D62" s="11" t="s">
        <v>353</v>
      </c>
      <c r="E62" s="11" t="s">
        <v>10</v>
      </c>
      <c r="F62" s="11">
        <v>1</v>
      </c>
      <c r="G62" s="14">
        <v>70</v>
      </c>
      <c r="H62" s="13">
        <v>0.4</v>
      </c>
      <c r="I62" s="12">
        <f>Table134511[[#This Row],[Contractor''s Standard Hourly Rate]]*(1-Table134511[[#This Row],[Contract Discount]])</f>
        <v>42</v>
      </c>
      <c r="J62" s="64"/>
      <c r="K62" s="64"/>
      <c r="L62" s="64"/>
      <c r="M62" s="64"/>
      <c r="N62" s="64"/>
    </row>
    <row r="63" spans="1:14" ht="30" x14ac:dyDescent="0.2">
      <c r="A63" s="1" t="s">
        <v>130</v>
      </c>
      <c r="B63" s="5" t="s">
        <v>20</v>
      </c>
      <c r="C63" s="15">
        <v>81110000</v>
      </c>
      <c r="D63" s="11" t="s">
        <v>354</v>
      </c>
      <c r="E63" s="11" t="s">
        <v>10</v>
      </c>
      <c r="F63" s="11">
        <v>1</v>
      </c>
      <c r="G63" s="14">
        <v>140</v>
      </c>
      <c r="H63" s="13">
        <v>0.4</v>
      </c>
      <c r="I63" s="12">
        <f>Table134511[[#This Row],[Contractor''s Standard Hourly Rate]]*(1-Table134511[[#This Row],[Contract Discount]])</f>
        <v>84</v>
      </c>
      <c r="J63" s="64"/>
      <c r="K63" s="64"/>
      <c r="L63" s="64"/>
      <c r="M63" s="64"/>
      <c r="N63" s="64"/>
    </row>
    <row r="64" spans="1:14" x14ac:dyDescent="0.25">
      <c r="A64" s="63" t="s">
        <v>387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</row>
    <row r="65" spans="1:1" ht="15" hidden="1" x14ac:dyDescent="0.2">
      <c r="A65" s="8"/>
    </row>
    <row r="66" spans="1:1" x14ac:dyDescent="0.25"/>
    <row r="67" spans="1:1" x14ac:dyDescent="0.25"/>
  </sheetData>
  <sheetProtection algorithmName="SHA-512" hashValue="TPYi9ELZgQSKGJTOytsYHFcV7TJ5+vsnj4NW6ItkXgVYkhbroTLR9/SEcKVSm2S7UimfDbXibeUDi/o5zyfFlg==" saltValue="8VIBsINjDX/RCBHgZRkcRA==" spinCount="100000" sheet="1" objects="1" scenarios="1"/>
  <mergeCells count="14">
    <mergeCell ref="A13:N13"/>
    <mergeCell ref="A6:N6"/>
    <mergeCell ref="A1:N1"/>
    <mergeCell ref="A2:N2"/>
    <mergeCell ref="A3:N3"/>
    <mergeCell ref="A4:N4"/>
    <mergeCell ref="A5:G5"/>
    <mergeCell ref="H5:N5"/>
    <mergeCell ref="A7:N7"/>
    <mergeCell ref="A64:N64"/>
    <mergeCell ref="J56:N63"/>
    <mergeCell ref="A55:N55"/>
    <mergeCell ref="A33:N33"/>
    <mergeCell ref="A21:N21"/>
  </mergeCells>
  <phoneticPr fontId="6" type="noConversion"/>
  <dataValidations xWindow="1328" yWindow="416" count="17">
    <dataValidation allowBlank="1" showInputMessage="1" showErrorMessage="1" prompt="Product Category_x000a_" sqref="N23:N32 N9:N12 N15:N20" xr:uid="{A39054D5-A134-4A4B-812E-1FD47FB1F6CB}"/>
    <dataValidation allowBlank="1" showInputMessage="1" showErrorMessage="1" prompt="Non-Core Segment ID" sqref="M35:M54 M23:M32 M9:M12 M15:M20" xr:uid="{B24CD24C-D9D7-4638-8A1A-30E2641E6D1A}"/>
    <dataValidation allowBlank="1" showInputMessage="1" showErrorMessage="1" prompt="Contractor's Standard Hourly Rate" sqref="G57:G63" xr:uid="{9E78B733-7F27-41AD-BAD9-88E464384347}"/>
    <dataValidation allowBlank="1" showInputMessage="1" showErrorMessage="1" prompt="UNSPSC Code" sqref="C57:C63 C23:C32 C35:C54 C15:C20" xr:uid="{B7EEBB55-E33A-4F8E-998E-7DDC7E2449B5}"/>
    <dataValidation allowBlank="1" showInputMessage="1" showErrorMessage="1" prompt="Contract Discount" sqref="K23:K32 H57:H63 K9:K12 K35:K54 K15:K20" xr:uid="{B1651C15-DF2F-4D95-905D-DED2C9EF740F}"/>
    <dataValidation allowBlank="1" showInputMessage="1" showErrorMessage="1" prompt="OEM MSRP / List Price" sqref="J23:J32 J9:J12 J35:J54 J15:J20" xr:uid="{C61399EC-E33A-429D-9A95-9825F0ACEDF4}"/>
    <dataValidation allowBlank="1" showInputMessage="1" showErrorMessage="1" prompt="Commodity Description" sqref="B57:B63 B23:B32 B9:B12 B35:B54 B15:B20" xr:uid="{96BC2238-BECC-4935-AB59-7DBA06CCF4A7}"/>
    <dataValidation allowBlank="1" showInputMessage="1" showErrorMessage="1" prompt="Contract Price" sqref="I57:I63 L23:L32 L35:L54 L9:L12 L15:L20" xr:uid="{9234CD59-06AB-4965-9EB1-587FD25CD788}"/>
    <dataValidation allowBlank="1" showInputMessage="1" showErrorMessage="1" prompt="Quantity in Unit of Measure" sqref="F57:F63 I23:I32 I9:I12 I35:I54 I15:I20" xr:uid="{BAF703F7-F7ED-4BC1-8A4D-EC850F6B52BA}"/>
    <dataValidation allowBlank="1" showInputMessage="1" showErrorMessage="1" prompt="Unit of Measure" sqref="E57:E63 H23:H32 H9:H12 H35:H54 H15:H20" xr:uid="{E06436D2-EE8C-4A91-A066-A021C4F29A6E}"/>
    <dataValidation allowBlank="1" showInputMessage="1" showErrorMessage="1" prompt="Item Description" sqref="G23:G32 G9:G12 G35:G54 G15:G20" xr:uid="{3DDFE17C-38FE-4FD3-B507-6759E5144671}"/>
    <dataValidation allowBlank="1" showInputMessage="1" showErrorMessage="1" prompt="Stock Keeping Unit Number or Item Number" sqref="D57:D63 F23:F32 F9:F12 F35:F54 F15:F20" xr:uid="{B7BEF671-91F3-43E6-8A07-DD8843E1138B}"/>
    <dataValidation allowBlank="1" showInputMessage="1" showErrorMessage="1" prompt="Manufacturer (OEM)" sqref="E23:E32 E9:E12 E35:E54 E15:E20" xr:uid="{0925084A-2613-4440-8617-189E7DCB4656}"/>
    <dataValidation allowBlank="1" showInputMessage="1" showErrorMessage="1" prompt="Manufacturer Part Number (OEM #)" sqref="D23:D32 D9:D12 D35:D54 D15:D20" xr:uid="{AF0316FA-1458-4A77-8FFD-1E75EAFD6E05}"/>
    <dataValidation allowBlank="1" showInputMessage="1" showErrorMessage="1" prompt="UNSPSC Code (Version 11)" sqref="C9:C12" xr:uid="{49C5E3B9-B5F2-46BD-BB21-EB326DCB746B}"/>
    <dataValidation allowBlank="1" showInputMessage="1" showErrorMessage="1" prompt="Contact line item number (CLIN)" sqref="A23:A32 A57:A63 A9:A12 A35:A54 A15:A20" xr:uid="{0D24A8A3-7576-40DB-9D49-E14B92CE8226}"/>
    <dataValidation allowBlank="1" showInputMessage="1" showErrorMessage="1" prompt="Segment ID /Product Category/Group ID_x000a_" sqref="N35:N54" xr:uid="{A8ED5465-BB8C-4238-8106-58A296E51F28}"/>
  </dataValidations>
  <hyperlinks>
    <hyperlink ref="H5" r:id="rId1" xr:uid="{17FE0216-37E6-4F00-90C3-A45C9905C109}"/>
    <hyperlink ref="H5:J5" r:id="rId2" display="add link to the Contractor's Website" xr:uid="{8D465943-B47B-4DF0-8E60-C1C73F94469B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D3E1-6291-45A3-BC0A-B521D5951BF8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5" customWidth="1"/>
    <col min="6" max="6" width="35.85546875" style="45" customWidth="1"/>
    <col min="7" max="7" width="35.7109375" style="45" customWidth="1"/>
    <col min="8" max="8" width="9.140625" hidden="1" customWidth="1"/>
    <col min="9" max="15" width="0" hidden="1" customWidth="1"/>
    <col min="16" max="16384" width="9.140625" hidden="1"/>
  </cols>
  <sheetData>
    <row r="1" spans="1:14" s="30" customFormat="1" ht="21" customHeight="1" x14ac:dyDescent="0.25">
      <c r="A1" s="69" t="s">
        <v>12</v>
      </c>
      <c r="B1" s="69"/>
      <c r="C1" s="69"/>
      <c r="D1" s="69"/>
      <c r="E1" s="69"/>
      <c r="F1" s="69"/>
      <c r="G1" s="69"/>
      <c r="H1" s="31"/>
      <c r="I1" s="31"/>
      <c r="J1" s="31"/>
      <c r="K1" s="31"/>
      <c r="L1" s="31"/>
      <c r="M1" s="31"/>
      <c r="N1" s="31"/>
    </row>
    <row r="2" spans="1:14" s="25" customFormat="1" ht="21" customHeight="1" x14ac:dyDescent="0.25">
      <c r="A2" s="70" t="s">
        <v>252</v>
      </c>
      <c r="B2" s="70"/>
      <c r="C2" s="70"/>
      <c r="D2" s="70"/>
      <c r="E2" s="70"/>
      <c r="F2" s="70"/>
      <c r="G2" s="70"/>
      <c r="H2" s="24"/>
      <c r="I2" s="24"/>
      <c r="J2" s="24"/>
      <c r="K2" s="24"/>
      <c r="L2" s="24"/>
      <c r="M2" s="24"/>
    </row>
    <row r="3" spans="1:14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25" customFormat="1" ht="21" customHeight="1" x14ac:dyDescent="0.25">
      <c r="A4" s="80" t="s">
        <v>72</v>
      </c>
      <c r="B4" s="80"/>
      <c r="C4" s="80"/>
      <c r="D4" s="80"/>
      <c r="E4" s="80"/>
      <c r="F4" s="80"/>
      <c r="G4" s="80"/>
      <c r="H4" s="24"/>
      <c r="I4" s="24"/>
      <c r="J4" s="24"/>
      <c r="K4" s="24"/>
      <c r="L4" s="24"/>
      <c r="M4" s="24"/>
      <c r="N4" s="24"/>
    </row>
    <row r="5" spans="1:14" s="25" customFormat="1" ht="18" x14ac:dyDescent="0.25">
      <c r="A5" s="79" t="s">
        <v>251</v>
      </c>
      <c r="B5" s="79"/>
      <c r="C5" s="79"/>
      <c r="D5" s="79"/>
      <c r="E5" s="79"/>
      <c r="F5" s="79"/>
      <c r="G5" s="79"/>
      <c r="H5" s="26"/>
      <c r="I5" s="26"/>
      <c r="J5" s="26"/>
      <c r="K5" s="26"/>
      <c r="L5" s="26"/>
      <c r="M5" s="26"/>
      <c r="N5" s="26"/>
    </row>
    <row r="6" spans="1:14" ht="31.5" x14ac:dyDescent="0.2">
      <c r="A6" s="19" t="s">
        <v>25</v>
      </c>
      <c r="B6" s="19" t="s">
        <v>26</v>
      </c>
      <c r="C6" s="19" t="s">
        <v>27</v>
      </c>
      <c r="D6" s="42" t="s">
        <v>419</v>
      </c>
      <c r="E6" s="42" t="s">
        <v>420</v>
      </c>
      <c r="F6" s="42" t="s">
        <v>421</v>
      </c>
      <c r="G6" s="46" t="s">
        <v>422</v>
      </c>
    </row>
    <row r="7" spans="1:14" ht="15.75" x14ac:dyDescent="0.2">
      <c r="A7" s="76" t="s">
        <v>67</v>
      </c>
      <c r="B7" s="77"/>
      <c r="C7" s="78"/>
      <c r="D7" s="43" t="s">
        <v>131</v>
      </c>
      <c r="E7" s="43" t="s">
        <v>132</v>
      </c>
      <c r="F7" s="43" t="s">
        <v>133</v>
      </c>
      <c r="G7" s="44" t="s">
        <v>134</v>
      </c>
    </row>
    <row r="8" spans="1:14" ht="75" x14ac:dyDescent="0.2">
      <c r="A8" s="27" t="s">
        <v>76</v>
      </c>
      <c r="B8" s="20" t="s">
        <v>73</v>
      </c>
      <c r="C8" s="21" t="s">
        <v>30</v>
      </c>
      <c r="D8" s="44" t="s">
        <v>378</v>
      </c>
      <c r="E8" s="44" t="s">
        <v>377</v>
      </c>
      <c r="F8" s="44" t="s">
        <v>377</v>
      </c>
      <c r="G8" s="44" t="s">
        <v>377</v>
      </c>
    </row>
    <row r="9" spans="1:14" ht="45" x14ac:dyDescent="0.2">
      <c r="A9" s="27" t="s">
        <v>68</v>
      </c>
      <c r="B9" s="20" t="s">
        <v>31</v>
      </c>
      <c r="C9" s="21" t="s">
        <v>32</v>
      </c>
      <c r="D9" s="44" t="s">
        <v>406</v>
      </c>
      <c r="E9" s="44" t="s">
        <v>408</v>
      </c>
      <c r="F9" s="44" t="s">
        <v>409</v>
      </c>
      <c r="G9" s="44" t="s">
        <v>423</v>
      </c>
    </row>
    <row r="10" spans="1:14" ht="45" x14ac:dyDescent="0.2">
      <c r="A10" s="27" t="s">
        <v>77</v>
      </c>
      <c r="B10" s="20" t="s">
        <v>34</v>
      </c>
      <c r="C10" s="21" t="s">
        <v>35</v>
      </c>
      <c r="D10" s="44" t="s">
        <v>424</v>
      </c>
      <c r="E10" s="44" t="s">
        <v>425</v>
      </c>
      <c r="F10" s="44" t="s">
        <v>426</v>
      </c>
      <c r="G10" s="44" t="s">
        <v>427</v>
      </c>
    </row>
    <row r="11" spans="1:14" ht="30" x14ac:dyDescent="0.2">
      <c r="A11" s="27" t="s">
        <v>78</v>
      </c>
      <c r="B11" s="20" t="s">
        <v>37</v>
      </c>
      <c r="C11" s="21" t="s">
        <v>38</v>
      </c>
      <c r="D11" s="44" t="s">
        <v>355</v>
      </c>
      <c r="E11" s="44" t="s">
        <v>355</v>
      </c>
      <c r="F11" s="44" t="s">
        <v>428</v>
      </c>
      <c r="G11" s="44" t="s">
        <v>428</v>
      </c>
    </row>
    <row r="12" spans="1:14" ht="45" x14ac:dyDescent="0.2">
      <c r="A12" s="27" t="s">
        <v>79</v>
      </c>
      <c r="B12" s="20" t="s">
        <v>40</v>
      </c>
      <c r="C12" s="21" t="s">
        <v>74</v>
      </c>
      <c r="D12" s="44" t="s">
        <v>432</v>
      </c>
      <c r="E12" s="44" t="s">
        <v>429</v>
      </c>
      <c r="F12" s="44" t="s">
        <v>429</v>
      </c>
      <c r="G12" s="44" t="s">
        <v>429</v>
      </c>
    </row>
    <row r="13" spans="1:14" ht="45" x14ac:dyDescent="0.2">
      <c r="A13" s="27" t="s">
        <v>80</v>
      </c>
      <c r="B13" s="20" t="s">
        <v>43</v>
      </c>
      <c r="C13" s="21" t="s">
        <v>75</v>
      </c>
      <c r="D13" s="44" t="s">
        <v>430</v>
      </c>
      <c r="E13" s="44" t="s">
        <v>430</v>
      </c>
      <c r="F13" s="44" t="s">
        <v>431</v>
      </c>
      <c r="G13" s="44" t="s">
        <v>431</v>
      </c>
    </row>
    <row r="14" spans="1:14" ht="105" x14ac:dyDescent="0.2">
      <c r="A14" s="27" t="s">
        <v>81</v>
      </c>
      <c r="B14" s="20" t="s">
        <v>46</v>
      </c>
      <c r="C14" s="21" t="s">
        <v>47</v>
      </c>
      <c r="D14" s="44" t="s">
        <v>371</v>
      </c>
      <c r="E14" s="44" t="s">
        <v>371</v>
      </c>
      <c r="F14" s="44" t="s">
        <v>371</v>
      </c>
      <c r="G14" s="44" t="s">
        <v>371</v>
      </c>
    </row>
    <row r="15" spans="1:14" ht="30" x14ac:dyDescent="0.2">
      <c r="A15" s="27" t="s">
        <v>82</v>
      </c>
      <c r="B15" s="20" t="s">
        <v>49</v>
      </c>
      <c r="C15" s="21" t="s">
        <v>50</v>
      </c>
      <c r="D15" s="44" t="s">
        <v>384</v>
      </c>
      <c r="E15" s="44" t="s">
        <v>384</v>
      </c>
      <c r="F15" s="44" t="s">
        <v>384</v>
      </c>
      <c r="G15" s="44" t="s">
        <v>384</v>
      </c>
    </row>
    <row r="16" spans="1:14" ht="30" x14ac:dyDescent="0.2">
      <c r="A16" s="27" t="s">
        <v>83</v>
      </c>
      <c r="B16" s="20" t="s">
        <v>52</v>
      </c>
      <c r="C16" s="21" t="s">
        <v>53</v>
      </c>
      <c r="D16" s="44" t="s">
        <v>53</v>
      </c>
      <c r="E16" s="44" t="s">
        <v>53</v>
      </c>
      <c r="F16" s="44" t="s">
        <v>53</v>
      </c>
      <c r="G16" s="44" t="s">
        <v>53</v>
      </c>
    </row>
    <row r="17" spans="1:7" ht="45" x14ac:dyDescent="0.2">
      <c r="A17" s="27" t="s">
        <v>84</v>
      </c>
      <c r="B17" s="20" t="s">
        <v>55</v>
      </c>
      <c r="C17" s="21" t="s">
        <v>56</v>
      </c>
      <c r="D17" s="44" t="s">
        <v>385</v>
      </c>
      <c r="E17" s="44" t="s">
        <v>385</v>
      </c>
      <c r="F17" s="44" t="s">
        <v>385</v>
      </c>
      <c r="G17" s="44" t="s">
        <v>385</v>
      </c>
    </row>
    <row r="18" spans="1:7" ht="45" x14ac:dyDescent="0.2">
      <c r="A18" s="27" t="s">
        <v>85</v>
      </c>
      <c r="B18" s="20" t="s">
        <v>58</v>
      </c>
      <c r="C18" s="21" t="s">
        <v>59</v>
      </c>
      <c r="D18" s="44" t="s">
        <v>376</v>
      </c>
      <c r="E18" s="44" t="s">
        <v>376</v>
      </c>
      <c r="F18" s="44" t="s">
        <v>376</v>
      </c>
      <c r="G18" s="44" t="s">
        <v>376</v>
      </c>
    </row>
    <row r="19" spans="1:7" s="45" customFormat="1" ht="15" x14ac:dyDescent="0.2">
      <c r="A19" s="82" t="s">
        <v>387</v>
      </c>
      <c r="B19" s="83"/>
      <c r="C19" s="83"/>
      <c r="D19" s="83"/>
      <c r="E19" s="83"/>
      <c r="F19" s="83"/>
      <c r="G19" s="83"/>
    </row>
  </sheetData>
  <sheetProtection algorithmName="SHA-512" hashValue="lirBougd2nY3o2QDKO37v3A2W5Tk7jqFkkvwIueS3NmUsAeExoR6m+l1qXNHNK++XhAdAfXcE8MZQzzX01+JkA==" saltValue="B0sP/tWwskgzNfTacnklfg==" spinCount="100000" sheet="1" objects="1" scenarios="1"/>
  <mergeCells count="7">
    <mergeCell ref="A19:G19"/>
    <mergeCell ref="A1:G1"/>
    <mergeCell ref="A4:G4"/>
    <mergeCell ref="A5:G5"/>
    <mergeCell ref="A7:C7"/>
    <mergeCell ref="A2:G2"/>
    <mergeCell ref="A3:N3"/>
  </mergeCells>
  <dataValidations count="4">
    <dataValidation allowBlank="1" showInputMessage="1" showErrorMessage="1" prompt="Item Description" sqref="D6:G6" xr:uid="{3067C2F4-9FA6-4BAD-B8E0-3158E2ADE197}"/>
    <dataValidation allowBlank="1" showInputMessage="1" showErrorMessage="1" prompt="CLIN #" sqref="D7:G7" xr:uid="{86376138-735C-4FA8-B5FA-7EC9600C823B}"/>
    <dataValidation allowBlank="1" showInputMessage="1" showErrorMessage="1" prompt="SKU #" sqref="D9:G9" xr:uid="{DDD1C6BB-029F-4F41-9038-7AD3F72CAB52}"/>
    <dataValidation allowBlank="1" showInputMessage="1" showErrorMessage="1" prompt="Specification" sqref="D8:G8 D10:G18" xr:uid="{4F282426-4913-4821-9511-545065F2FDCB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A7D7-F759-4032-A995-BFC6F773B959}">
  <sheetPr>
    <tabColor theme="9" tint="-0.249977111117893"/>
  </sheetPr>
  <dimension ref="A1:N59"/>
  <sheetViews>
    <sheetView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30" customFormat="1" ht="21" customHeight="1" x14ac:dyDescent="0.25">
      <c r="A1" s="69" t="s">
        <v>12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s="25" customFormat="1" ht="21" customHeight="1" x14ac:dyDescent="0.25">
      <c r="A2" s="70" t="s">
        <v>252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25" customFormat="1" ht="18" x14ac:dyDescent="0.25">
      <c r="A4" s="68" t="s">
        <v>251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4" s="25" customFormat="1" ht="18" x14ac:dyDescent="0.25">
      <c r="A5" s="68" t="s">
        <v>13</v>
      </c>
      <c r="B5" s="68"/>
      <c r="C5" s="68"/>
      <c r="D5" s="68"/>
      <c r="E5" s="68"/>
      <c r="F5" s="68"/>
      <c r="G5" s="68"/>
      <c r="H5" s="71" t="s">
        <v>250</v>
      </c>
      <c r="I5" s="72"/>
      <c r="J5" s="72"/>
      <c r="K5" s="72"/>
      <c r="L5" s="72"/>
      <c r="M5" s="72"/>
      <c r="N5" s="72"/>
    </row>
    <row r="6" spans="1:14" s="17" customFormat="1" ht="20.25" x14ac:dyDescent="0.25">
      <c r="A6" s="81" t="s">
        <v>165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s="54" customFormat="1" ht="23.25" x14ac:dyDescent="0.25">
      <c r="A7" s="73" t="s">
        <v>701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</row>
    <row r="8" spans="1:14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21</v>
      </c>
      <c r="K8" s="4" t="s">
        <v>2</v>
      </c>
      <c r="L8" s="4" t="s">
        <v>9</v>
      </c>
      <c r="M8" s="4" t="s">
        <v>24</v>
      </c>
      <c r="N8" s="4" t="s">
        <v>23</v>
      </c>
    </row>
    <row r="9" spans="1:14" s="34" customFormat="1" ht="15" x14ac:dyDescent="0.2">
      <c r="A9" s="1" t="s">
        <v>166</v>
      </c>
      <c r="B9" s="5" t="s">
        <v>433</v>
      </c>
      <c r="C9" s="11">
        <v>43211507</v>
      </c>
      <c r="D9" s="11" t="s">
        <v>434</v>
      </c>
      <c r="E9" s="11" t="s">
        <v>286</v>
      </c>
      <c r="F9" s="11" t="s">
        <v>434</v>
      </c>
      <c r="G9" s="5" t="s">
        <v>439</v>
      </c>
      <c r="H9" s="11" t="s">
        <v>10</v>
      </c>
      <c r="I9" s="11">
        <v>1</v>
      </c>
      <c r="J9" s="14">
        <v>6250</v>
      </c>
      <c r="K9" s="13">
        <v>0.26</v>
      </c>
      <c r="L9" s="12">
        <f>Table11217[[#This Row],[OEM MSRP / List Price]]*(1-Table11217[[#This Row],[Contract Discount]])</f>
        <v>4625</v>
      </c>
      <c r="M9" s="12" t="s">
        <v>576</v>
      </c>
      <c r="N9" s="35" t="s">
        <v>444</v>
      </c>
    </row>
    <row r="10" spans="1:14" s="34" customFormat="1" ht="15" x14ac:dyDescent="0.2">
      <c r="A10" s="1" t="s">
        <v>167</v>
      </c>
      <c r="B10" s="5" t="s">
        <v>433</v>
      </c>
      <c r="C10" s="11">
        <v>43211507</v>
      </c>
      <c r="D10" s="11" t="s">
        <v>435</v>
      </c>
      <c r="E10" s="11" t="s">
        <v>286</v>
      </c>
      <c r="F10" s="11" t="s">
        <v>435</v>
      </c>
      <c r="G10" s="5" t="s">
        <v>440</v>
      </c>
      <c r="H10" s="11" t="s">
        <v>10</v>
      </c>
      <c r="I10" s="11">
        <v>1</v>
      </c>
      <c r="J10" s="14">
        <v>9570</v>
      </c>
      <c r="K10" s="13">
        <v>0.26</v>
      </c>
      <c r="L10" s="12">
        <f>Table11217[[#This Row],[OEM MSRP / List Price]]*(1-Table11217[[#This Row],[Contract Discount]])</f>
        <v>7081.8</v>
      </c>
      <c r="M10" s="12" t="s">
        <v>576</v>
      </c>
      <c r="N10" s="35" t="s">
        <v>445</v>
      </c>
    </row>
    <row r="11" spans="1:14" s="34" customFormat="1" ht="15" x14ac:dyDescent="0.2">
      <c r="A11" s="1" t="s">
        <v>168</v>
      </c>
      <c r="B11" s="5" t="s">
        <v>433</v>
      </c>
      <c r="C11" s="11">
        <v>43211507</v>
      </c>
      <c r="D11" s="11" t="s">
        <v>436</v>
      </c>
      <c r="E11" s="11" t="s">
        <v>286</v>
      </c>
      <c r="F11" s="11" t="s">
        <v>436</v>
      </c>
      <c r="G11" s="5" t="s">
        <v>441</v>
      </c>
      <c r="H11" s="11" t="s">
        <v>10</v>
      </c>
      <c r="I11" s="11">
        <v>1</v>
      </c>
      <c r="J11" s="14">
        <v>10420</v>
      </c>
      <c r="K11" s="13">
        <v>0.26</v>
      </c>
      <c r="L11" s="12">
        <f>Table11217[[#This Row],[OEM MSRP / List Price]]*(1-Table11217[[#This Row],[Contract Discount]])</f>
        <v>7710.8</v>
      </c>
      <c r="M11" s="12" t="s">
        <v>576</v>
      </c>
      <c r="N11" s="35" t="s">
        <v>446</v>
      </c>
    </row>
    <row r="12" spans="1:14" s="34" customFormat="1" ht="15" x14ac:dyDescent="0.2">
      <c r="A12" s="1" t="s">
        <v>169</v>
      </c>
      <c r="B12" s="5" t="s">
        <v>433</v>
      </c>
      <c r="C12" s="11">
        <v>43211507</v>
      </c>
      <c r="D12" s="11" t="s">
        <v>437</v>
      </c>
      <c r="E12" s="11" t="s">
        <v>286</v>
      </c>
      <c r="F12" s="11" t="s">
        <v>437</v>
      </c>
      <c r="G12" s="5" t="s">
        <v>442</v>
      </c>
      <c r="H12" s="11" t="s">
        <v>10</v>
      </c>
      <c r="I12" s="11">
        <v>1</v>
      </c>
      <c r="J12" s="14">
        <v>4385</v>
      </c>
      <c r="K12" s="13">
        <v>0.26</v>
      </c>
      <c r="L12" s="12">
        <f>Table11217[[#This Row],[OEM MSRP / List Price]]*(1-Table11217[[#This Row],[Contract Discount]])</f>
        <v>3244.9</v>
      </c>
      <c r="M12" s="12" t="s">
        <v>576</v>
      </c>
      <c r="N12" s="35" t="s">
        <v>444</v>
      </c>
    </row>
    <row r="13" spans="1:14" s="34" customFormat="1" ht="15" x14ac:dyDescent="0.2">
      <c r="A13" s="1" t="s">
        <v>170</v>
      </c>
      <c r="B13" s="5" t="s">
        <v>433</v>
      </c>
      <c r="C13" s="11">
        <v>43211507</v>
      </c>
      <c r="D13" s="11" t="s">
        <v>438</v>
      </c>
      <c r="E13" s="11" t="s">
        <v>286</v>
      </c>
      <c r="F13" s="11" t="s">
        <v>438</v>
      </c>
      <c r="G13" s="5" t="s">
        <v>443</v>
      </c>
      <c r="H13" s="11" t="s">
        <v>10</v>
      </c>
      <c r="I13" s="11">
        <v>1</v>
      </c>
      <c r="J13" s="14">
        <v>10116</v>
      </c>
      <c r="K13" s="13">
        <v>0.26</v>
      </c>
      <c r="L13" s="12">
        <f>Table11217[[#This Row],[OEM MSRP / List Price]]*(1-Table11217[[#This Row],[Contract Discount]])</f>
        <v>7485.84</v>
      </c>
      <c r="M13" s="12" t="s">
        <v>576</v>
      </c>
      <c r="N13" s="35" t="s">
        <v>447</v>
      </c>
    </row>
    <row r="14" spans="1:14" s="37" customFormat="1" ht="20.25" x14ac:dyDescent="0.25">
      <c r="A14" s="65" t="s">
        <v>64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14" s="34" customFormat="1" ht="65.25" customHeight="1" x14ac:dyDescent="0.2">
      <c r="A15" s="2" t="s">
        <v>7</v>
      </c>
      <c r="B15" s="3" t="s">
        <v>8</v>
      </c>
      <c r="C15" s="3" t="s">
        <v>6</v>
      </c>
      <c r="D15" s="3" t="s">
        <v>4</v>
      </c>
      <c r="E15" s="3" t="s">
        <v>5</v>
      </c>
      <c r="F15" s="3" t="s">
        <v>3</v>
      </c>
      <c r="G15" s="3" t="s">
        <v>0</v>
      </c>
      <c r="H15" s="3" t="s">
        <v>1</v>
      </c>
      <c r="I15" s="3" t="s">
        <v>11</v>
      </c>
      <c r="J15" s="4" t="s">
        <v>21</v>
      </c>
      <c r="K15" s="4" t="s">
        <v>2</v>
      </c>
      <c r="L15" s="4" t="s">
        <v>9</v>
      </c>
      <c r="M15" s="4" t="s">
        <v>24</v>
      </c>
      <c r="N15" s="4" t="s">
        <v>23</v>
      </c>
    </row>
    <row r="16" spans="1:14" s="51" customFormat="1" ht="15" x14ac:dyDescent="0.2">
      <c r="A16" s="47" t="s">
        <v>246</v>
      </c>
      <c r="B16" s="48" t="s">
        <v>298</v>
      </c>
      <c r="C16" s="15">
        <v>43211507</v>
      </c>
      <c r="D16" s="15" t="s">
        <v>299</v>
      </c>
      <c r="E16" s="15" t="s">
        <v>286</v>
      </c>
      <c r="F16" s="15" t="s">
        <v>299</v>
      </c>
      <c r="G16" s="48" t="s">
        <v>300</v>
      </c>
      <c r="H16" s="15" t="s">
        <v>10</v>
      </c>
      <c r="I16" s="15">
        <v>1</v>
      </c>
      <c r="J16" s="49">
        <v>734</v>
      </c>
      <c r="K16" s="50">
        <v>0.11</v>
      </c>
      <c r="L16" s="29">
        <f>Table1367[[#This Row],[OEM MSRP / List Price]]*(1-Table1367[[#This Row],[Contract Discount]])</f>
        <v>653.26</v>
      </c>
      <c r="M16" s="12" t="s">
        <v>247</v>
      </c>
      <c r="N16" s="15" t="s">
        <v>305</v>
      </c>
    </row>
    <row r="17" spans="1:14" s="51" customFormat="1" ht="15" x14ac:dyDescent="0.2">
      <c r="A17" s="47" t="s">
        <v>248</v>
      </c>
      <c r="B17" s="48" t="s">
        <v>298</v>
      </c>
      <c r="C17" s="15">
        <v>43211507</v>
      </c>
      <c r="D17" s="15" t="s">
        <v>301</v>
      </c>
      <c r="E17" s="15" t="s">
        <v>286</v>
      </c>
      <c r="F17" s="15" t="s">
        <v>301</v>
      </c>
      <c r="G17" s="48" t="s">
        <v>302</v>
      </c>
      <c r="H17" s="15" t="s">
        <v>10</v>
      </c>
      <c r="I17" s="15">
        <v>1</v>
      </c>
      <c r="J17" s="49">
        <v>229</v>
      </c>
      <c r="K17" s="50">
        <v>0.11</v>
      </c>
      <c r="L17" s="29">
        <f>Table1367[[#This Row],[OEM MSRP / List Price]]*(1-Table1367[[#This Row],[Contract Discount]])</f>
        <v>203.81</v>
      </c>
      <c r="M17" s="12" t="s">
        <v>247</v>
      </c>
      <c r="N17" s="15" t="s">
        <v>306</v>
      </c>
    </row>
    <row r="18" spans="1:14" s="51" customFormat="1" ht="30" x14ac:dyDescent="0.2">
      <c r="A18" s="47" t="s">
        <v>249</v>
      </c>
      <c r="B18" s="48" t="s">
        <v>298</v>
      </c>
      <c r="C18" s="15">
        <v>43211507</v>
      </c>
      <c r="D18" s="15" t="s">
        <v>303</v>
      </c>
      <c r="E18" s="15" t="s">
        <v>286</v>
      </c>
      <c r="F18" s="15" t="s">
        <v>303</v>
      </c>
      <c r="G18" s="48" t="s">
        <v>304</v>
      </c>
      <c r="H18" s="15" t="s">
        <v>10</v>
      </c>
      <c r="I18" s="15">
        <v>1</v>
      </c>
      <c r="J18" s="52">
        <v>504</v>
      </c>
      <c r="K18" s="50">
        <v>0.11</v>
      </c>
      <c r="L18" s="29">
        <f>Table1367[[#This Row],[OEM MSRP / List Price]]*(1-Table1367[[#This Row],[Contract Discount]])</f>
        <v>448.56</v>
      </c>
      <c r="M18" s="12" t="s">
        <v>247</v>
      </c>
      <c r="N18" s="15" t="s">
        <v>525</v>
      </c>
    </row>
    <row r="19" spans="1:14" s="51" customFormat="1" ht="15" x14ac:dyDescent="0.2">
      <c r="A19" s="47" t="s">
        <v>559</v>
      </c>
      <c r="B19" s="48" t="s">
        <v>522</v>
      </c>
      <c r="C19" s="15">
        <v>43211507</v>
      </c>
      <c r="D19" s="15" t="s">
        <v>523</v>
      </c>
      <c r="E19" s="15" t="s">
        <v>286</v>
      </c>
      <c r="F19" s="15" t="s">
        <v>523</v>
      </c>
      <c r="G19" s="48" t="s">
        <v>524</v>
      </c>
      <c r="H19" s="15" t="s">
        <v>10</v>
      </c>
      <c r="I19" s="15">
        <v>1</v>
      </c>
      <c r="J19" s="52">
        <v>469</v>
      </c>
      <c r="K19" s="50">
        <v>0.11</v>
      </c>
      <c r="L19" s="29">
        <f>Table1367[[#This Row],[OEM MSRP / List Price]]*(1-Table1367[[#This Row],[Contract Discount]])</f>
        <v>417.41</v>
      </c>
      <c r="M19" s="12" t="s">
        <v>572</v>
      </c>
      <c r="N19" s="15" t="s">
        <v>560</v>
      </c>
    </row>
    <row r="20" spans="1:14" s="51" customFormat="1" ht="30" x14ac:dyDescent="0.2">
      <c r="A20" s="47" t="s">
        <v>561</v>
      </c>
      <c r="B20" s="48" t="s">
        <v>519</v>
      </c>
      <c r="C20" s="15">
        <v>43211507</v>
      </c>
      <c r="D20" s="15" t="s">
        <v>520</v>
      </c>
      <c r="E20" s="15" t="s">
        <v>286</v>
      </c>
      <c r="F20" s="15" t="s">
        <v>520</v>
      </c>
      <c r="G20" s="48" t="s">
        <v>521</v>
      </c>
      <c r="H20" s="15" t="s">
        <v>10</v>
      </c>
      <c r="I20" s="15">
        <v>1</v>
      </c>
      <c r="J20" s="52">
        <v>834</v>
      </c>
      <c r="K20" s="50">
        <v>0.11</v>
      </c>
      <c r="L20" s="29">
        <f>Table1367[[#This Row],[OEM MSRP / List Price]]*(1-Table1367[[#This Row],[Contract Discount]])</f>
        <v>742.26</v>
      </c>
      <c r="M20" s="12" t="s">
        <v>573</v>
      </c>
      <c r="N20" s="15" t="s">
        <v>562</v>
      </c>
    </row>
    <row r="21" spans="1:14" s="51" customFormat="1" ht="15" x14ac:dyDescent="0.2">
      <c r="A21" s="47" t="s">
        <v>563</v>
      </c>
      <c r="B21" s="48" t="s">
        <v>519</v>
      </c>
      <c r="C21" s="15">
        <v>43211507</v>
      </c>
      <c r="D21" s="15" t="s">
        <v>702</v>
      </c>
      <c r="E21" s="15" t="s">
        <v>286</v>
      </c>
      <c r="F21" s="15" t="s">
        <v>702</v>
      </c>
      <c r="G21" s="48" t="s">
        <v>703</v>
      </c>
      <c r="H21" s="15" t="s">
        <v>10</v>
      </c>
      <c r="I21" s="15">
        <v>1</v>
      </c>
      <c r="J21" s="49">
        <v>899</v>
      </c>
      <c r="K21" s="50">
        <v>0.11</v>
      </c>
      <c r="L21" s="29">
        <f>Table1367[[#This Row],[OEM MSRP / List Price]]*(1-Table1367[[#This Row],[Contract Discount]])</f>
        <v>800.11</v>
      </c>
      <c r="M21" s="12" t="s">
        <v>573</v>
      </c>
      <c r="N21" s="15" t="s">
        <v>704</v>
      </c>
    </row>
    <row r="22" spans="1:14" s="10" customFormat="1" ht="20.25" x14ac:dyDescent="0.25">
      <c r="A22" s="66" t="s">
        <v>183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</row>
    <row r="23" spans="1:14" ht="65.25" customHeight="1" x14ac:dyDescent="0.2">
      <c r="A23" s="2" t="s">
        <v>7</v>
      </c>
      <c r="B23" s="3" t="s">
        <v>8</v>
      </c>
      <c r="C23" s="3" t="s">
        <v>6</v>
      </c>
      <c r="D23" s="3" t="s">
        <v>4</v>
      </c>
      <c r="E23" s="3" t="s">
        <v>5</v>
      </c>
      <c r="F23" s="3" t="s">
        <v>3</v>
      </c>
      <c r="G23" s="3" t="s">
        <v>0</v>
      </c>
      <c r="H23" s="3" t="s">
        <v>1</v>
      </c>
      <c r="I23" s="3" t="s">
        <v>11</v>
      </c>
      <c r="J23" s="4" t="s">
        <v>21</v>
      </c>
      <c r="K23" s="4" t="s">
        <v>2</v>
      </c>
      <c r="L23" s="4" t="s">
        <v>9</v>
      </c>
      <c r="M23" s="18" t="s">
        <v>24</v>
      </c>
      <c r="N23" s="16" t="s">
        <v>23</v>
      </c>
    </row>
    <row r="24" spans="1:14" s="34" customFormat="1" ht="15" x14ac:dyDescent="0.2">
      <c r="A24" s="1" t="s">
        <v>171</v>
      </c>
      <c r="B24" s="5" t="s">
        <v>526</v>
      </c>
      <c r="C24" s="38">
        <v>43211507</v>
      </c>
      <c r="D24" s="11" t="s">
        <v>309</v>
      </c>
      <c r="E24" s="11" t="s">
        <v>286</v>
      </c>
      <c r="F24" s="11" t="s">
        <v>309</v>
      </c>
      <c r="G24" s="5" t="s">
        <v>506</v>
      </c>
      <c r="H24" s="11" t="s">
        <v>10</v>
      </c>
      <c r="I24" s="11">
        <v>1</v>
      </c>
      <c r="J24" s="14">
        <v>239.99</v>
      </c>
      <c r="K24" s="13">
        <v>0.16</v>
      </c>
      <c r="L24" s="12">
        <f>Table1341015[[#This Row],[OEM MSRP / List Price]]*(1-Table1341015[[#This Row],[Contract Discount]])</f>
        <v>201.5916</v>
      </c>
      <c r="M24" s="12" t="s">
        <v>577</v>
      </c>
      <c r="N24" s="11" t="s">
        <v>542</v>
      </c>
    </row>
    <row r="25" spans="1:14" s="34" customFormat="1" ht="15" x14ac:dyDescent="0.2">
      <c r="A25" s="1" t="s">
        <v>172</v>
      </c>
      <c r="B25" s="5" t="s">
        <v>527</v>
      </c>
      <c r="C25" s="38">
        <v>43211507</v>
      </c>
      <c r="D25" s="11" t="s">
        <v>310</v>
      </c>
      <c r="E25" s="11" t="s">
        <v>286</v>
      </c>
      <c r="F25" s="11" t="s">
        <v>310</v>
      </c>
      <c r="G25" s="5" t="s">
        <v>507</v>
      </c>
      <c r="H25" s="11" t="s">
        <v>10</v>
      </c>
      <c r="I25" s="11">
        <v>1</v>
      </c>
      <c r="J25" s="14">
        <v>199.99</v>
      </c>
      <c r="K25" s="13">
        <v>0.16</v>
      </c>
      <c r="L25" s="12">
        <f>Table1341015[[#This Row],[OEM MSRP / List Price]]*(1-Table1341015[[#This Row],[Contract Discount]])</f>
        <v>167.99160000000001</v>
      </c>
      <c r="M25" s="12" t="s">
        <v>577</v>
      </c>
      <c r="N25" s="11" t="s">
        <v>319</v>
      </c>
    </row>
    <row r="26" spans="1:14" s="34" customFormat="1" ht="15" x14ac:dyDescent="0.2">
      <c r="A26" s="1" t="s">
        <v>173</v>
      </c>
      <c r="B26" s="5" t="s">
        <v>527</v>
      </c>
      <c r="C26" s="38">
        <v>43211507</v>
      </c>
      <c r="D26" s="11" t="s">
        <v>311</v>
      </c>
      <c r="E26" s="11" t="s">
        <v>286</v>
      </c>
      <c r="F26" s="11" t="s">
        <v>311</v>
      </c>
      <c r="G26" s="5" t="s">
        <v>508</v>
      </c>
      <c r="H26" s="11" t="s">
        <v>10</v>
      </c>
      <c r="I26" s="11">
        <v>1</v>
      </c>
      <c r="J26" s="14">
        <v>296.99</v>
      </c>
      <c r="K26" s="13">
        <v>0.16</v>
      </c>
      <c r="L26" s="12">
        <f>Table1341015[[#This Row],[OEM MSRP / List Price]]*(1-Table1341015[[#This Row],[Contract Discount]])</f>
        <v>249.4716</v>
      </c>
      <c r="M26" s="12" t="s">
        <v>577</v>
      </c>
      <c r="N26" s="11" t="s">
        <v>319</v>
      </c>
    </row>
    <row r="27" spans="1:14" s="34" customFormat="1" ht="15" x14ac:dyDescent="0.2">
      <c r="A27" s="1" t="s">
        <v>174</v>
      </c>
      <c r="B27" s="5" t="s">
        <v>527</v>
      </c>
      <c r="C27" s="38">
        <v>43211507</v>
      </c>
      <c r="D27" s="11" t="s">
        <v>312</v>
      </c>
      <c r="E27" s="11" t="s">
        <v>286</v>
      </c>
      <c r="F27" s="11" t="s">
        <v>312</v>
      </c>
      <c r="G27" s="5" t="s">
        <v>307</v>
      </c>
      <c r="H27" s="11" t="s">
        <v>10</v>
      </c>
      <c r="I27" s="11">
        <v>1</v>
      </c>
      <c r="J27" s="14">
        <v>439.99</v>
      </c>
      <c r="K27" s="13">
        <v>0.16</v>
      </c>
      <c r="L27" s="12">
        <f>Table1341015[[#This Row],[OEM MSRP / List Price]]*(1-Table1341015[[#This Row],[Contract Discount]])</f>
        <v>369.59159999999997</v>
      </c>
      <c r="M27" s="12" t="s">
        <v>577</v>
      </c>
      <c r="N27" s="11" t="s">
        <v>319</v>
      </c>
    </row>
    <row r="28" spans="1:14" s="34" customFormat="1" ht="15" x14ac:dyDescent="0.2">
      <c r="A28" s="1" t="s">
        <v>175</v>
      </c>
      <c r="B28" s="5" t="s">
        <v>527</v>
      </c>
      <c r="C28" s="38">
        <v>43211507</v>
      </c>
      <c r="D28" s="11" t="s">
        <v>313</v>
      </c>
      <c r="E28" s="11" t="s">
        <v>286</v>
      </c>
      <c r="F28" s="11" t="s">
        <v>313</v>
      </c>
      <c r="G28" s="5" t="s">
        <v>514</v>
      </c>
      <c r="H28" s="11" t="s">
        <v>10</v>
      </c>
      <c r="I28" s="11">
        <v>1</v>
      </c>
      <c r="J28" s="14">
        <v>339.99</v>
      </c>
      <c r="K28" s="13">
        <v>0.16</v>
      </c>
      <c r="L28" s="12">
        <f>Table1341015[[#This Row],[OEM MSRP / List Price]]*(1-Table1341015[[#This Row],[Contract Discount]])</f>
        <v>285.59159999999997</v>
      </c>
      <c r="M28" s="12" t="s">
        <v>577</v>
      </c>
      <c r="N28" s="11" t="s">
        <v>319</v>
      </c>
    </row>
    <row r="29" spans="1:14" s="34" customFormat="1" ht="15" x14ac:dyDescent="0.2">
      <c r="A29" s="1" t="s">
        <v>176</v>
      </c>
      <c r="B29" s="5" t="s">
        <v>528</v>
      </c>
      <c r="C29" s="38">
        <v>43211507</v>
      </c>
      <c r="D29" s="11" t="s">
        <v>314</v>
      </c>
      <c r="E29" s="11" t="s">
        <v>286</v>
      </c>
      <c r="F29" s="11" t="s">
        <v>314</v>
      </c>
      <c r="G29" s="5" t="s">
        <v>530</v>
      </c>
      <c r="H29" s="11" t="s">
        <v>10</v>
      </c>
      <c r="I29" s="11">
        <v>1</v>
      </c>
      <c r="J29" s="14">
        <v>49.99</v>
      </c>
      <c r="K29" s="13">
        <v>0.16</v>
      </c>
      <c r="L29" s="12">
        <f>Table1341015[[#This Row],[OEM MSRP / List Price]]*(1-Table1341015[[#This Row],[Contract Discount]])</f>
        <v>41.991599999999998</v>
      </c>
      <c r="M29" s="12" t="s">
        <v>577</v>
      </c>
      <c r="N29" s="11" t="s">
        <v>319</v>
      </c>
    </row>
    <row r="30" spans="1:14" s="34" customFormat="1" ht="15" x14ac:dyDescent="0.2">
      <c r="A30" s="1" t="s">
        <v>177</v>
      </c>
      <c r="B30" s="5" t="s">
        <v>529</v>
      </c>
      <c r="C30" s="38">
        <v>43211507</v>
      </c>
      <c r="D30" s="11" t="s">
        <v>315</v>
      </c>
      <c r="E30" s="11" t="s">
        <v>286</v>
      </c>
      <c r="F30" s="11" t="s">
        <v>315</v>
      </c>
      <c r="G30" s="5" t="s">
        <v>515</v>
      </c>
      <c r="H30" s="11" t="s">
        <v>10</v>
      </c>
      <c r="I30" s="11">
        <v>1</v>
      </c>
      <c r="J30" s="14">
        <v>29.99</v>
      </c>
      <c r="K30" s="13">
        <v>0.16</v>
      </c>
      <c r="L30" s="12">
        <f>Table1341015[[#This Row],[OEM MSRP / List Price]]*(1-Table1341015[[#This Row],[Contract Discount]])</f>
        <v>25.191599999999998</v>
      </c>
      <c r="M30" s="12" t="s">
        <v>577</v>
      </c>
      <c r="N30" s="11" t="s">
        <v>319</v>
      </c>
    </row>
    <row r="31" spans="1:14" s="34" customFormat="1" ht="30" x14ac:dyDescent="0.2">
      <c r="A31" s="1" t="s">
        <v>178</v>
      </c>
      <c r="B31" s="5" t="s">
        <v>509</v>
      </c>
      <c r="C31" s="38">
        <v>43211507</v>
      </c>
      <c r="D31" s="11" t="s">
        <v>316</v>
      </c>
      <c r="E31" s="11" t="s">
        <v>286</v>
      </c>
      <c r="F31" s="11" t="s">
        <v>316</v>
      </c>
      <c r="G31" s="5" t="s">
        <v>516</v>
      </c>
      <c r="H31" s="11" t="s">
        <v>10</v>
      </c>
      <c r="I31" s="11">
        <v>1</v>
      </c>
      <c r="J31" s="14">
        <v>17.989999999999998</v>
      </c>
      <c r="K31" s="13">
        <v>0.16</v>
      </c>
      <c r="L31" s="12">
        <f>Table1341015[[#This Row],[OEM MSRP / List Price]]*(1-Table1341015[[#This Row],[Contract Discount]])</f>
        <v>15.111599999999997</v>
      </c>
      <c r="M31" s="12" t="s">
        <v>577</v>
      </c>
      <c r="N31" s="11" t="s">
        <v>319</v>
      </c>
    </row>
    <row r="32" spans="1:14" s="34" customFormat="1" ht="30" x14ac:dyDescent="0.2">
      <c r="A32" s="1" t="s">
        <v>179</v>
      </c>
      <c r="B32" s="5" t="s">
        <v>510</v>
      </c>
      <c r="C32" s="38">
        <v>43211507</v>
      </c>
      <c r="D32" s="11" t="s">
        <v>317</v>
      </c>
      <c r="E32" s="11" t="s">
        <v>286</v>
      </c>
      <c r="F32" s="11" t="s">
        <v>317</v>
      </c>
      <c r="G32" s="5" t="s">
        <v>517</v>
      </c>
      <c r="H32" s="11" t="s">
        <v>10</v>
      </c>
      <c r="I32" s="11">
        <v>1</v>
      </c>
      <c r="J32" s="14">
        <v>44.99</v>
      </c>
      <c r="K32" s="13">
        <v>0.16</v>
      </c>
      <c r="L32" s="12">
        <f>Table1341015[[#This Row],[OEM MSRP / List Price]]*(1-Table1341015[[#This Row],[Contract Discount]])</f>
        <v>37.791600000000003</v>
      </c>
      <c r="M32" s="12" t="s">
        <v>577</v>
      </c>
      <c r="N32" s="11" t="s">
        <v>319</v>
      </c>
    </row>
    <row r="33" spans="1:14" s="34" customFormat="1" ht="15" x14ac:dyDescent="0.2">
      <c r="A33" s="1" t="s">
        <v>180</v>
      </c>
      <c r="B33" s="5" t="s">
        <v>511</v>
      </c>
      <c r="C33" s="38">
        <v>43211507</v>
      </c>
      <c r="D33" s="11" t="s">
        <v>318</v>
      </c>
      <c r="E33" s="11" t="s">
        <v>286</v>
      </c>
      <c r="F33" s="11" t="s">
        <v>318</v>
      </c>
      <c r="G33" s="5" t="s">
        <v>518</v>
      </c>
      <c r="H33" s="11" t="s">
        <v>10</v>
      </c>
      <c r="I33" s="11">
        <v>1</v>
      </c>
      <c r="J33" s="14">
        <v>19.989999999999998</v>
      </c>
      <c r="K33" s="13">
        <v>0.16</v>
      </c>
      <c r="L33" s="12">
        <f>Table1341015[[#This Row],[OEM MSRP / List Price]]*(1-Table1341015[[#This Row],[Contract Discount]])</f>
        <v>16.791599999999999</v>
      </c>
      <c r="M33" s="12" t="s">
        <v>577</v>
      </c>
      <c r="N33" s="11" t="s">
        <v>319</v>
      </c>
    </row>
    <row r="34" spans="1:14" s="34" customFormat="1" ht="30" hidden="1" x14ac:dyDescent="0.2">
      <c r="A34" s="1" t="s">
        <v>181</v>
      </c>
      <c r="B34" s="5" t="s">
        <v>308</v>
      </c>
      <c r="C34" s="38">
        <v>43211507</v>
      </c>
      <c r="D34" s="11" t="s">
        <v>318</v>
      </c>
      <c r="E34" s="11" t="s">
        <v>286</v>
      </c>
      <c r="F34" s="11" t="s">
        <v>318</v>
      </c>
      <c r="G34" s="5" t="s">
        <v>308</v>
      </c>
      <c r="H34" s="11" t="s">
        <v>10</v>
      </c>
      <c r="I34" s="11">
        <v>1</v>
      </c>
      <c r="J34" s="14">
        <v>49.99</v>
      </c>
      <c r="K34" s="13">
        <v>0.16</v>
      </c>
      <c r="L34" s="12">
        <f>Table1341015[[#This Row],[OEM MSRP / List Price]]*(1-Table1341015[[#This Row],[Contract Discount]])</f>
        <v>41.991599999999998</v>
      </c>
      <c r="M34" s="12" t="s">
        <v>66</v>
      </c>
      <c r="N34" s="11" t="s">
        <v>319</v>
      </c>
    </row>
    <row r="35" spans="1:14" s="10" customFormat="1" ht="20.25" x14ac:dyDescent="0.25">
      <c r="A35" s="66" t="s">
        <v>182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36" spans="1:14" ht="65.25" customHeight="1" x14ac:dyDescent="0.2">
      <c r="A36" s="2" t="s">
        <v>7</v>
      </c>
      <c r="B36" s="3" t="s">
        <v>8</v>
      </c>
      <c r="C36" s="3" t="s">
        <v>6</v>
      </c>
      <c r="D36" s="3" t="s">
        <v>4</v>
      </c>
      <c r="E36" s="3" t="s">
        <v>5</v>
      </c>
      <c r="F36" s="3" t="s">
        <v>3</v>
      </c>
      <c r="G36" s="3" t="s">
        <v>0</v>
      </c>
      <c r="H36" s="3" t="s">
        <v>1</v>
      </c>
      <c r="I36" s="3" t="s">
        <v>11</v>
      </c>
      <c r="J36" s="4" t="s">
        <v>21</v>
      </c>
      <c r="K36" s="4" t="s">
        <v>2</v>
      </c>
      <c r="L36" s="4" t="s">
        <v>9</v>
      </c>
      <c r="M36" s="18" t="s">
        <v>24</v>
      </c>
      <c r="N36" s="16" t="s">
        <v>23</v>
      </c>
    </row>
    <row r="37" spans="1:14" ht="30" x14ac:dyDescent="0.2">
      <c r="A37" s="1" t="s">
        <v>184</v>
      </c>
      <c r="B37" s="5" t="s">
        <v>595</v>
      </c>
      <c r="C37" s="15">
        <v>43211507</v>
      </c>
      <c r="D37" s="11" t="s">
        <v>448</v>
      </c>
      <c r="E37" s="11" t="s">
        <v>286</v>
      </c>
      <c r="F37" s="11" t="s">
        <v>448</v>
      </c>
      <c r="G37" s="5" t="s">
        <v>601</v>
      </c>
      <c r="H37" s="11" t="s">
        <v>10</v>
      </c>
      <c r="I37" s="11">
        <v>1</v>
      </c>
      <c r="J37" s="14">
        <v>49</v>
      </c>
      <c r="K37" s="13">
        <v>0.16</v>
      </c>
      <c r="L37" s="12">
        <f>Table134271318[[#This Row],[OEM MSRP / List Price]]*(1-Table134271318[[#This Row],[Contract Discount]])</f>
        <v>41.16</v>
      </c>
      <c r="M37" s="12" t="s">
        <v>578</v>
      </c>
      <c r="N37" s="11" t="s">
        <v>553</v>
      </c>
    </row>
    <row r="38" spans="1:14" ht="30" x14ac:dyDescent="0.2">
      <c r="A38" s="1" t="s">
        <v>185</v>
      </c>
      <c r="B38" s="5" t="s">
        <v>596</v>
      </c>
      <c r="C38" s="15">
        <v>43211507</v>
      </c>
      <c r="D38" s="11" t="s">
        <v>449</v>
      </c>
      <c r="E38" s="11" t="s">
        <v>286</v>
      </c>
      <c r="F38" s="11" t="s">
        <v>449</v>
      </c>
      <c r="G38" s="5" t="s">
        <v>602</v>
      </c>
      <c r="H38" s="11" t="s">
        <v>10</v>
      </c>
      <c r="I38" s="11">
        <v>1</v>
      </c>
      <c r="J38" s="14">
        <v>119</v>
      </c>
      <c r="K38" s="13">
        <v>0.16</v>
      </c>
      <c r="L38" s="12">
        <f>Table134271318[[#This Row],[OEM MSRP / List Price]]*(1-Table134271318[[#This Row],[Contract Discount]])</f>
        <v>99.96</v>
      </c>
      <c r="M38" s="12" t="s">
        <v>578</v>
      </c>
      <c r="N38" s="11" t="s">
        <v>554</v>
      </c>
    </row>
    <row r="39" spans="1:14" ht="15" x14ac:dyDescent="0.2">
      <c r="A39" s="1" t="s">
        <v>186</v>
      </c>
      <c r="B39" s="5" t="s">
        <v>588</v>
      </c>
      <c r="C39" s="15">
        <v>43211507</v>
      </c>
      <c r="D39" s="11" t="s">
        <v>336</v>
      </c>
      <c r="E39" s="11" t="s">
        <v>286</v>
      </c>
      <c r="F39" s="11" t="s">
        <v>336</v>
      </c>
      <c r="G39" s="5" t="s">
        <v>565</v>
      </c>
      <c r="H39" s="11" t="s">
        <v>10</v>
      </c>
      <c r="I39" s="11">
        <v>1</v>
      </c>
      <c r="J39" s="14">
        <v>19</v>
      </c>
      <c r="K39" s="13">
        <v>0.16</v>
      </c>
      <c r="L39" s="12">
        <f>Table134271318[[#This Row],[OEM MSRP / List Price]]*(1-Table134271318[[#This Row],[Contract Discount]])</f>
        <v>15.959999999999999</v>
      </c>
      <c r="M39" s="12" t="s">
        <v>578</v>
      </c>
      <c r="N39" s="11" t="s">
        <v>564</v>
      </c>
    </row>
    <row r="40" spans="1:14" ht="15" x14ac:dyDescent="0.2">
      <c r="A40" s="1" t="s">
        <v>187</v>
      </c>
      <c r="B40" s="5" t="s">
        <v>589</v>
      </c>
      <c r="C40" s="15">
        <v>43211507</v>
      </c>
      <c r="D40" s="11" t="s">
        <v>337</v>
      </c>
      <c r="E40" s="11" t="s">
        <v>286</v>
      </c>
      <c r="F40" s="11" t="s">
        <v>337</v>
      </c>
      <c r="G40" s="5" t="s">
        <v>566</v>
      </c>
      <c r="H40" s="11" t="s">
        <v>10</v>
      </c>
      <c r="I40" s="11">
        <v>1</v>
      </c>
      <c r="J40" s="14">
        <v>59</v>
      </c>
      <c r="K40" s="13">
        <v>0.16</v>
      </c>
      <c r="L40" s="12">
        <f>Table134271318[[#This Row],[OEM MSRP / List Price]]*(1-Table134271318[[#This Row],[Contract Discount]])</f>
        <v>49.559999999999995</v>
      </c>
      <c r="M40" s="12" t="s">
        <v>578</v>
      </c>
      <c r="N40" s="11" t="s">
        <v>564</v>
      </c>
    </row>
    <row r="41" spans="1:14" ht="15" x14ac:dyDescent="0.2">
      <c r="A41" s="1" t="s">
        <v>188</v>
      </c>
      <c r="B41" s="5" t="s">
        <v>590</v>
      </c>
      <c r="C41" s="15">
        <v>43211507</v>
      </c>
      <c r="D41" s="11" t="s">
        <v>333</v>
      </c>
      <c r="E41" s="11" t="s">
        <v>286</v>
      </c>
      <c r="F41" s="11" t="s">
        <v>333</v>
      </c>
      <c r="G41" s="5" t="s">
        <v>320</v>
      </c>
      <c r="H41" s="11" t="s">
        <v>10</v>
      </c>
      <c r="I41" s="11">
        <v>1</v>
      </c>
      <c r="J41" s="14">
        <v>89</v>
      </c>
      <c r="K41" s="13">
        <v>0.16</v>
      </c>
      <c r="L41" s="12">
        <f>Table134271318[[#This Row],[OEM MSRP / List Price]]*(1-Table134271318[[#This Row],[Contract Discount]])</f>
        <v>74.759999999999991</v>
      </c>
      <c r="M41" s="12" t="s">
        <v>578</v>
      </c>
      <c r="N41" s="11" t="s">
        <v>564</v>
      </c>
    </row>
    <row r="42" spans="1:14" ht="15" x14ac:dyDescent="0.2">
      <c r="A42" s="1" t="s">
        <v>189</v>
      </c>
      <c r="B42" s="5" t="s">
        <v>591</v>
      </c>
      <c r="C42" s="15">
        <v>43211507</v>
      </c>
      <c r="D42" s="11" t="s">
        <v>334</v>
      </c>
      <c r="E42" s="11" t="s">
        <v>286</v>
      </c>
      <c r="F42" s="11" t="s">
        <v>334</v>
      </c>
      <c r="G42" s="5" t="s">
        <v>321</v>
      </c>
      <c r="H42" s="11" t="s">
        <v>10</v>
      </c>
      <c r="I42" s="11">
        <v>1</v>
      </c>
      <c r="J42" s="14">
        <v>49</v>
      </c>
      <c r="K42" s="13">
        <v>0.16</v>
      </c>
      <c r="L42" s="12">
        <f>Table134271318[[#This Row],[OEM MSRP / List Price]]*(1-Table134271318[[#This Row],[Contract Discount]])</f>
        <v>41.16</v>
      </c>
      <c r="M42" s="12" t="s">
        <v>578</v>
      </c>
      <c r="N42" s="11" t="s">
        <v>564</v>
      </c>
    </row>
    <row r="43" spans="1:14" ht="15" x14ac:dyDescent="0.2">
      <c r="A43" s="1" t="s">
        <v>190</v>
      </c>
      <c r="B43" s="5" t="s">
        <v>592</v>
      </c>
      <c r="C43" s="15">
        <v>43211507</v>
      </c>
      <c r="D43" s="11" t="s">
        <v>335</v>
      </c>
      <c r="E43" s="11" t="s">
        <v>286</v>
      </c>
      <c r="F43" s="11" t="s">
        <v>335</v>
      </c>
      <c r="G43" s="5" t="s">
        <v>322</v>
      </c>
      <c r="H43" s="11" t="s">
        <v>10</v>
      </c>
      <c r="I43" s="11">
        <v>1</v>
      </c>
      <c r="J43" s="14">
        <v>69</v>
      </c>
      <c r="K43" s="13">
        <v>0.16</v>
      </c>
      <c r="L43" s="12">
        <f>Table134271318[[#This Row],[OEM MSRP / List Price]]*(1-Table134271318[[#This Row],[Contract Discount]])</f>
        <v>57.96</v>
      </c>
      <c r="M43" s="12" t="s">
        <v>578</v>
      </c>
      <c r="N43" s="11" t="s">
        <v>564</v>
      </c>
    </row>
    <row r="44" spans="1:14" ht="15" x14ac:dyDescent="0.2">
      <c r="A44" s="1" t="s">
        <v>191</v>
      </c>
      <c r="B44" s="5" t="s">
        <v>593</v>
      </c>
      <c r="C44" s="15">
        <v>43211507</v>
      </c>
      <c r="D44" s="11" t="s">
        <v>338</v>
      </c>
      <c r="E44" s="11" t="s">
        <v>286</v>
      </c>
      <c r="F44" s="11" t="s">
        <v>338</v>
      </c>
      <c r="G44" s="5" t="s">
        <v>567</v>
      </c>
      <c r="H44" s="11" t="s">
        <v>10</v>
      </c>
      <c r="I44" s="11">
        <v>1</v>
      </c>
      <c r="J44" s="14">
        <v>49</v>
      </c>
      <c r="K44" s="13">
        <v>0.16</v>
      </c>
      <c r="L44" s="12">
        <f>Table134271318[[#This Row],[OEM MSRP / List Price]]*(1-Table134271318[[#This Row],[Contract Discount]])</f>
        <v>41.16</v>
      </c>
      <c r="M44" s="12" t="s">
        <v>578</v>
      </c>
      <c r="N44" s="11" t="s">
        <v>564</v>
      </c>
    </row>
    <row r="45" spans="1:14" ht="15" x14ac:dyDescent="0.2">
      <c r="A45" s="1" t="s">
        <v>192</v>
      </c>
      <c r="B45" s="5" t="s">
        <v>593</v>
      </c>
      <c r="C45" s="15">
        <v>43211507</v>
      </c>
      <c r="D45" s="11" t="s">
        <v>339</v>
      </c>
      <c r="E45" s="11" t="s">
        <v>286</v>
      </c>
      <c r="F45" s="11" t="s">
        <v>339</v>
      </c>
      <c r="G45" s="5" t="s">
        <v>323</v>
      </c>
      <c r="H45" s="11" t="s">
        <v>10</v>
      </c>
      <c r="I45" s="11">
        <v>1</v>
      </c>
      <c r="J45" s="14">
        <v>29</v>
      </c>
      <c r="K45" s="13">
        <v>0.16</v>
      </c>
      <c r="L45" s="12">
        <f>Table134271318[[#This Row],[OEM MSRP / List Price]]*(1-Table134271318[[#This Row],[Contract Discount]])</f>
        <v>24.36</v>
      </c>
      <c r="M45" s="12" t="s">
        <v>578</v>
      </c>
      <c r="N45" s="11" t="s">
        <v>564</v>
      </c>
    </row>
    <row r="46" spans="1:14" ht="15" x14ac:dyDescent="0.2">
      <c r="A46" s="1" t="s">
        <v>193</v>
      </c>
      <c r="B46" s="5" t="s">
        <v>591</v>
      </c>
      <c r="C46" s="15">
        <v>43211507</v>
      </c>
      <c r="D46" s="11" t="s">
        <v>340</v>
      </c>
      <c r="E46" s="11" t="s">
        <v>286</v>
      </c>
      <c r="F46" s="11" t="s">
        <v>340</v>
      </c>
      <c r="G46" s="5" t="s">
        <v>324</v>
      </c>
      <c r="H46" s="11" t="s">
        <v>10</v>
      </c>
      <c r="I46" s="11">
        <v>1</v>
      </c>
      <c r="J46" s="14">
        <v>29</v>
      </c>
      <c r="K46" s="13">
        <v>0.16</v>
      </c>
      <c r="L46" s="12">
        <f>Table134271318[[#This Row],[OEM MSRP / List Price]]*(1-Table134271318[[#This Row],[Contract Discount]])</f>
        <v>24.36</v>
      </c>
      <c r="M46" s="12" t="s">
        <v>578</v>
      </c>
      <c r="N46" s="11" t="s">
        <v>564</v>
      </c>
    </row>
    <row r="47" spans="1:14" ht="15" x14ac:dyDescent="0.2">
      <c r="A47" s="1" t="s">
        <v>194</v>
      </c>
      <c r="B47" s="5" t="s">
        <v>592</v>
      </c>
      <c r="C47" s="15">
        <v>43211507</v>
      </c>
      <c r="D47" s="11" t="s">
        <v>341</v>
      </c>
      <c r="E47" s="11" t="s">
        <v>286</v>
      </c>
      <c r="F47" s="11" t="s">
        <v>341</v>
      </c>
      <c r="G47" s="5" t="s">
        <v>325</v>
      </c>
      <c r="H47" s="11" t="s">
        <v>10</v>
      </c>
      <c r="I47" s="11">
        <v>1</v>
      </c>
      <c r="J47" s="14">
        <v>39</v>
      </c>
      <c r="K47" s="13">
        <v>0.16</v>
      </c>
      <c r="L47" s="12">
        <f>Table134271318[[#This Row],[OEM MSRP / List Price]]*(1-Table134271318[[#This Row],[Contract Discount]])</f>
        <v>32.76</v>
      </c>
      <c r="M47" s="12" t="s">
        <v>578</v>
      </c>
      <c r="N47" s="11" t="s">
        <v>564</v>
      </c>
    </row>
    <row r="48" spans="1:14" ht="15" x14ac:dyDescent="0.2">
      <c r="A48" s="1" t="s">
        <v>195</v>
      </c>
      <c r="B48" s="5" t="s">
        <v>590</v>
      </c>
      <c r="C48" s="15">
        <v>43211507</v>
      </c>
      <c r="D48" s="11" t="s">
        <v>342</v>
      </c>
      <c r="E48" s="11" t="s">
        <v>286</v>
      </c>
      <c r="F48" s="11" t="s">
        <v>342</v>
      </c>
      <c r="G48" s="5" t="s">
        <v>326</v>
      </c>
      <c r="H48" s="11" t="s">
        <v>10</v>
      </c>
      <c r="I48" s="11">
        <v>1</v>
      </c>
      <c r="J48" s="14">
        <v>69</v>
      </c>
      <c r="K48" s="13">
        <v>0.16</v>
      </c>
      <c r="L48" s="12">
        <f>Table134271318[[#This Row],[OEM MSRP / List Price]]*(1-Table134271318[[#This Row],[Contract Discount]])</f>
        <v>57.96</v>
      </c>
      <c r="M48" s="12" t="s">
        <v>578</v>
      </c>
      <c r="N48" s="11" t="s">
        <v>564</v>
      </c>
    </row>
    <row r="49" spans="1:14" s="10" customFormat="1" ht="20.25" x14ac:dyDescent="0.25">
      <c r="A49" s="65" t="s">
        <v>65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</row>
    <row r="50" spans="1:14" ht="65.25" customHeight="1" x14ac:dyDescent="0.2">
      <c r="A50" s="2" t="s">
        <v>7</v>
      </c>
      <c r="B50" s="3" t="s">
        <v>8</v>
      </c>
      <c r="C50" s="3" t="s">
        <v>6</v>
      </c>
      <c r="D50" s="3" t="s">
        <v>3</v>
      </c>
      <c r="E50" s="3" t="s">
        <v>1</v>
      </c>
      <c r="F50" s="3" t="s">
        <v>11</v>
      </c>
      <c r="G50" s="4" t="s">
        <v>22</v>
      </c>
      <c r="H50" s="4" t="s">
        <v>2</v>
      </c>
      <c r="I50" s="4" t="s">
        <v>9</v>
      </c>
      <c r="J50" s="64"/>
      <c r="K50" s="64"/>
      <c r="L50" s="64"/>
      <c r="M50" s="64"/>
      <c r="N50" s="64"/>
    </row>
    <row r="51" spans="1:14" ht="15" x14ac:dyDescent="0.2">
      <c r="A51" s="1" t="s">
        <v>124</v>
      </c>
      <c r="B51" s="5" t="s">
        <v>14</v>
      </c>
      <c r="C51" s="15">
        <v>81110000</v>
      </c>
      <c r="D51" s="11" t="s">
        <v>348</v>
      </c>
      <c r="E51" s="11" t="s">
        <v>10</v>
      </c>
      <c r="F51" s="11">
        <v>1</v>
      </c>
      <c r="G51" s="14">
        <v>70</v>
      </c>
      <c r="H51" s="13">
        <v>0.4</v>
      </c>
      <c r="I51" s="12">
        <f>Table13451116[[#This Row],[Contractor''s Standard Hourly Rate]]*(1-Table13451116[[#This Row],[Contract Discount]])</f>
        <v>42</v>
      </c>
      <c r="J51" s="64"/>
      <c r="K51" s="64"/>
      <c r="L51" s="64"/>
      <c r="M51" s="64"/>
      <c r="N51" s="64"/>
    </row>
    <row r="52" spans="1:14" ht="60" x14ac:dyDescent="0.2">
      <c r="A52" s="1" t="s">
        <v>125</v>
      </c>
      <c r="B52" s="5" t="s">
        <v>15</v>
      </c>
      <c r="C52" s="15">
        <v>81110000</v>
      </c>
      <c r="D52" s="11" t="s">
        <v>349</v>
      </c>
      <c r="E52" s="11" t="s">
        <v>10</v>
      </c>
      <c r="F52" s="11">
        <v>1</v>
      </c>
      <c r="G52" s="14">
        <v>15</v>
      </c>
      <c r="H52" s="13">
        <v>0.4</v>
      </c>
      <c r="I52" s="12">
        <f>Table13451116[[#This Row],[Contractor''s Standard Hourly Rate]]*(1-Table13451116[[#This Row],[Contract Discount]])</f>
        <v>9</v>
      </c>
      <c r="J52" s="64"/>
      <c r="K52" s="64"/>
      <c r="L52" s="64"/>
      <c r="M52" s="64"/>
      <c r="N52" s="64"/>
    </row>
    <row r="53" spans="1:14" ht="45" x14ac:dyDescent="0.2">
      <c r="A53" s="1" t="s">
        <v>126</v>
      </c>
      <c r="B53" s="6" t="s">
        <v>16</v>
      </c>
      <c r="C53" s="15">
        <v>81110000</v>
      </c>
      <c r="D53" s="11" t="s">
        <v>350</v>
      </c>
      <c r="E53" s="11" t="s">
        <v>10</v>
      </c>
      <c r="F53" s="11">
        <v>1</v>
      </c>
      <c r="G53" s="14">
        <v>0</v>
      </c>
      <c r="H53" s="13">
        <v>0.4</v>
      </c>
      <c r="I53" s="12">
        <f>Table13451116[[#This Row],[Contractor''s Standard Hourly Rate]]*(1-Table13451116[[#This Row],[Contract Discount]])</f>
        <v>0</v>
      </c>
      <c r="J53" s="64"/>
      <c r="K53" s="64"/>
      <c r="L53" s="64"/>
      <c r="M53" s="64"/>
      <c r="N53" s="64"/>
    </row>
    <row r="54" spans="1:14" ht="30" x14ac:dyDescent="0.2">
      <c r="A54" s="1" t="s">
        <v>127</v>
      </c>
      <c r="B54" s="5" t="s">
        <v>17</v>
      </c>
      <c r="C54" s="15">
        <v>81110000</v>
      </c>
      <c r="D54" s="11" t="s">
        <v>351</v>
      </c>
      <c r="E54" s="11" t="s">
        <v>10</v>
      </c>
      <c r="F54" s="11">
        <v>1</v>
      </c>
      <c r="G54" s="14">
        <v>55</v>
      </c>
      <c r="H54" s="13">
        <v>0.4</v>
      </c>
      <c r="I54" s="12">
        <f>Table13451116[[#This Row],[Contractor''s Standard Hourly Rate]]*(1-Table13451116[[#This Row],[Contract Discount]])</f>
        <v>33</v>
      </c>
      <c r="J54" s="64"/>
      <c r="K54" s="64"/>
      <c r="L54" s="64"/>
      <c r="M54" s="64"/>
      <c r="N54" s="64"/>
    </row>
    <row r="55" spans="1:14" ht="30" x14ac:dyDescent="0.2">
      <c r="A55" s="1" t="s">
        <v>128</v>
      </c>
      <c r="B55" s="5" t="s">
        <v>18</v>
      </c>
      <c r="C55" s="15">
        <v>81110000</v>
      </c>
      <c r="D55" s="11" t="s">
        <v>352</v>
      </c>
      <c r="E55" s="11" t="s">
        <v>10</v>
      </c>
      <c r="F55" s="11">
        <v>1</v>
      </c>
      <c r="G55" s="14">
        <v>0</v>
      </c>
      <c r="H55" s="13">
        <v>0.4</v>
      </c>
      <c r="I55" s="12">
        <f>Table13451116[[#This Row],[Contractor''s Standard Hourly Rate]]*(1-Table13451116[[#This Row],[Contract Discount]])</f>
        <v>0</v>
      </c>
      <c r="J55" s="64"/>
      <c r="K55" s="64"/>
      <c r="L55" s="64"/>
      <c r="M55" s="64"/>
      <c r="N55" s="64"/>
    </row>
    <row r="56" spans="1:14" ht="30" x14ac:dyDescent="0.2">
      <c r="A56" s="1" t="s">
        <v>129</v>
      </c>
      <c r="B56" s="5" t="s">
        <v>19</v>
      </c>
      <c r="C56" s="15">
        <v>81110000</v>
      </c>
      <c r="D56" s="11" t="s">
        <v>353</v>
      </c>
      <c r="E56" s="11" t="s">
        <v>10</v>
      </c>
      <c r="F56" s="11">
        <v>1</v>
      </c>
      <c r="G56" s="14">
        <v>70</v>
      </c>
      <c r="H56" s="13">
        <v>0.4</v>
      </c>
      <c r="I56" s="12">
        <f>Table13451116[[#This Row],[Contractor''s Standard Hourly Rate]]*(1-Table13451116[[#This Row],[Contract Discount]])</f>
        <v>42</v>
      </c>
      <c r="J56" s="64"/>
      <c r="K56" s="64"/>
      <c r="L56" s="64"/>
      <c r="M56" s="64"/>
      <c r="N56" s="64"/>
    </row>
    <row r="57" spans="1:14" ht="30" x14ac:dyDescent="0.2">
      <c r="A57" s="1" t="s">
        <v>130</v>
      </c>
      <c r="B57" s="5" t="s">
        <v>20</v>
      </c>
      <c r="C57" s="15">
        <v>81110000</v>
      </c>
      <c r="D57" s="11" t="s">
        <v>354</v>
      </c>
      <c r="E57" s="11" t="s">
        <v>10</v>
      </c>
      <c r="F57" s="11">
        <v>1</v>
      </c>
      <c r="G57" s="14">
        <v>140</v>
      </c>
      <c r="H57" s="13">
        <v>0.4</v>
      </c>
      <c r="I57" s="12">
        <f>Table13451116[[#This Row],[Contractor''s Standard Hourly Rate]]*(1-Table13451116[[#This Row],[Contract Discount]])</f>
        <v>84</v>
      </c>
      <c r="J57" s="64"/>
      <c r="K57" s="64"/>
      <c r="L57" s="64"/>
      <c r="M57" s="64"/>
      <c r="N57" s="64"/>
    </row>
    <row r="58" spans="1:14" x14ac:dyDescent="0.25">
      <c r="A58" s="63" t="s">
        <v>387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</row>
    <row r="59" spans="1:14" ht="15" hidden="1" x14ac:dyDescent="0.2">
      <c r="A59" s="8"/>
    </row>
  </sheetData>
  <sheetProtection algorithmName="SHA-512" hashValue="jnqMydMwrBAoasT6WQPNNXMDAU4UWIf46qQuNRThj64/5YlGGRl8MAbbIQBDitEySuuo7cNAQli+VbrkHQskKg==" saltValue="fBjuqrwNjymoAc3AAVg3JQ==" spinCount="100000" sheet="1" objects="1" scenarios="1"/>
  <mergeCells count="14">
    <mergeCell ref="A14:N14"/>
    <mergeCell ref="A6:N6"/>
    <mergeCell ref="A1:N1"/>
    <mergeCell ref="A2:N2"/>
    <mergeCell ref="A3:N3"/>
    <mergeCell ref="A4:N4"/>
    <mergeCell ref="A5:G5"/>
    <mergeCell ref="H5:N5"/>
    <mergeCell ref="A7:N7"/>
    <mergeCell ref="A58:N58"/>
    <mergeCell ref="J50:N57"/>
    <mergeCell ref="A49:N49"/>
    <mergeCell ref="A35:N35"/>
    <mergeCell ref="A22:N22"/>
  </mergeCells>
  <phoneticPr fontId="15" type="noConversion"/>
  <dataValidations count="17">
    <dataValidation allowBlank="1" showInputMessage="1" showErrorMessage="1" prompt="Contact line item number (CLIN)" sqref="A37:A48 A51:A57 A9:A13 A24:A34 A16:A21" xr:uid="{99F46B6F-C7FF-4A7D-A48C-5C26F263EFFC}"/>
    <dataValidation allowBlank="1" showInputMessage="1" showErrorMessage="1" prompt="UNSPSC Code (Version 11)" sqref="C9:C13" xr:uid="{B4395564-F25D-4805-B883-B10BCE226492}"/>
    <dataValidation allowBlank="1" showInputMessage="1" showErrorMessage="1" prompt="Manufacturer Part Number (OEM #)" sqref="D37:D48 D9:D13 D24:D34 D16:D21" xr:uid="{AFED1251-25EB-474B-98CA-D6AE6512997D}"/>
    <dataValidation allowBlank="1" showInputMessage="1" showErrorMessage="1" prompt="Manufacturer (OEM)" sqref="E37:E48 E9:E13 E24:E34 E16:E21" xr:uid="{C9532BEE-3851-45A5-AB5B-55C824FC7049}"/>
    <dataValidation allowBlank="1" showInputMessage="1" showErrorMessage="1" prompt="Stock Keeping Unit Number or Item Number" sqref="D51:D57 F37:F48 F9:F13 F24:F34 F16:F21" xr:uid="{31754782-D86D-4E59-8AA1-63263D14E9AA}"/>
    <dataValidation allowBlank="1" showInputMessage="1" showErrorMessage="1" prompt="Item Description" sqref="G37:G48 G9:G13 G24:G34 G16:G21" xr:uid="{7999A393-7B8D-49C5-B2AC-67B02C3347B9}"/>
    <dataValidation allowBlank="1" showInputMessage="1" showErrorMessage="1" prompt="Unit of Measure" sqref="E51:E57 H37:H48 H9:H13 H24:H34 H16:H21" xr:uid="{FDDFA7F6-EA8F-4FDE-863F-F290DB694D1B}"/>
    <dataValidation allowBlank="1" showInputMessage="1" showErrorMessage="1" prompt="Quantity in Unit of Measure" sqref="F51:F57 I37:I48 I9:I13 I24:I34 I16:I21" xr:uid="{C9B17231-4574-41EC-BBDB-633125B57320}"/>
    <dataValidation allowBlank="1" showInputMessage="1" showErrorMessage="1" prompt="Contract Price" sqref="I51:I57 L37:L48 L9:L13 L24:L34 L16:L21" xr:uid="{66A63C28-55A8-4EF8-802A-D3F66D340354}"/>
    <dataValidation allowBlank="1" showInputMessage="1" showErrorMessage="1" prompt="Commodity Description" sqref="B51:B57 B37:B48 B9:B13 B24:B34 B16:B21" xr:uid="{53C6CEBB-A864-414A-BCB2-787CAD85B0EC}"/>
    <dataValidation allowBlank="1" showInputMessage="1" showErrorMessage="1" prompt="OEM MSRP / List Price" sqref="J37:J48 J9:J13 J24:J34 J16:J21" xr:uid="{3072E519-2656-4591-8FD6-5DB187A74225}"/>
    <dataValidation allowBlank="1" showInputMessage="1" showErrorMessage="1" prompt="Contract Discount" sqref="K37:K48 H51:H57 K9:K13 K24:K34 K16:K21" xr:uid="{6BD0E36C-1A62-4470-BF59-DD04E62EE157}"/>
    <dataValidation allowBlank="1" showInputMessage="1" showErrorMessage="1" prompt="UNSPSC Code" sqref="C51:C57 C37:C48 C24:C34 C16:C21" xr:uid="{D109E43E-A525-4202-8A6D-1F73A494E002}"/>
    <dataValidation allowBlank="1" showInputMessage="1" showErrorMessage="1" prompt="Contractor's Standard Hourly Rate" sqref="G51:G57" xr:uid="{0542E559-7A9C-4AA2-BE0B-1593A2B88AA1}"/>
    <dataValidation allowBlank="1" showInputMessage="1" showErrorMessage="1" prompt="Segment ID /Product Category/Group ID_x000a_" sqref="N37:N48" xr:uid="{FACC731C-44E4-4AA6-98C5-75BFBC48A1C3}"/>
    <dataValidation allowBlank="1" showInputMessage="1" showErrorMessage="1" prompt="Non-Core Segment ID" sqref="M24:M34 M37:M48 M9:M13 M16:M21" xr:uid="{2B952AFF-984E-4EA3-ADFD-2E089A198713}"/>
    <dataValidation allowBlank="1" showInputMessage="1" showErrorMessage="1" prompt="Product Category_x000a_" sqref="N9:N13 N24:N34 N16:N21" xr:uid="{609977DA-EBA7-4D14-9626-E29D723AEABF}"/>
  </dataValidations>
  <hyperlinks>
    <hyperlink ref="H5" r:id="rId1" xr:uid="{B3F1AB74-E69E-41B1-A1B2-D1E21DDA711C}"/>
    <hyperlink ref="H5:J5" r:id="rId2" display="add link to the Contractor's Website" xr:uid="{B5A72811-59E0-4881-AC3A-9A4395322C89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A7E6-787F-4375-B9F6-971499A937E9}">
  <dimension ref="A1:O20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5" customWidth="1"/>
    <col min="6" max="6" width="35.85546875" style="45" customWidth="1"/>
    <col min="7" max="8" width="35.7109375" style="45" customWidth="1"/>
    <col min="9" max="15" width="0" hidden="1" customWidth="1"/>
    <col min="16" max="16384" width="9.140625" hidden="1"/>
  </cols>
  <sheetData>
    <row r="1" spans="1:15" s="30" customFormat="1" ht="21" customHeight="1" x14ac:dyDescent="0.25">
      <c r="A1" s="69" t="s">
        <v>12</v>
      </c>
      <c r="B1" s="69"/>
      <c r="C1" s="69"/>
      <c r="D1" s="69"/>
      <c r="E1" s="69"/>
      <c r="F1" s="69"/>
      <c r="G1" s="69"/>
      <c r="H1" s="69"/>
      <c r="I1" s="31"/>
      <c r="J1" s="31"/>
      <c r="K1" s="31"/>
      <c r="L1" s="31"/>
      <c r="M1" s="31"/>
      <c r="N1" s="31"/>
      <c r="O1" s="31"/>
    </row>
    <row r="2" spans="1:15" s="25" customFormat="1" ht="21" customHeight="1" x14ac:dyDescent="0.25">
      <c r="A2" s="70" t="s">
        <v>252</v>
      </c>
      <c r="B2" s="70"/>
      <c r="C2" s="70"/>
      <c r="D2" s="70"/>
      <c r="E2" s="70"/>
      <c r="F2" s="70"/>
      <c r="G2" s="70"/>
      <c r="H2" s="70"/>
      <c r="I2" s="24"/>
      <c r="J2" s="24"/>
      <c r="K2" s="24"/>
      <c r="L2" s="24"/>
      <c r="M2" s="24"/>
      <c r="N2" s="24"/>
    </row>
    <row r="3" spans="1:15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5" s="25" customFormat="1" ht="21" customHeight="1" x14ac:dyDescent="0.25">
      <c r="A4" s="80" t="s">
        <v>196</v>
      </c>
      <c r="B4" s="80"/>
      <c r="C4" s="80"/>
      <c r="D4" s="80"/>
      <c r="E4" s="80"/>
      <c r="F4" s="80"/>
      <c r="G4" s="80"/>
      <c r="H4" s="32"/>
      <c r="I4" s="24"/>
      <c r="J4" s="24"/>
      <c r="K4" s="24"/>
      <c r="L4" s="24"/>
      <c r="M4" s="24"/>
      <c r="N4" s="24"/>
      <c r="O4" s="24"/>
    </row>
    <row r="5" spans="1:15" s="25" customFormat="1" ht="18" x14ac:dyDescent="0.25">
      <c r="A5" s="79" t="s">
        <v>251</v>
      </c>
      <c r="B5" s="79"/>
      <c r="C5" s="79"/>
      <c r="D5" s="79"/>
      <c r="E5" s="79"/>
      <c r="F5" s="79"/>
      <c r="G5" s="79"/>
      <c r="H5" s="79"/>
      <c r="I5" s="26"/>
      <c r="J5" s="26"/>
      <c r="K5" s="26"/>
      <c r="L5" s="26"/>
      <c r="M5" s="26"/>
      <c r="N5" s="26"/>
      <c r="O5" s="26"/>
    </row>
    <row r="6" spans="1:15" ht="31.5" x14ac:dyDescent="0.2">
      <c r="A6" s="19" t="s">
        <v>25</v>
      </c>
      <c r="B6" s="19" t="s">
        <v>26</v>
      </c>
      <c r="C6" s="19" t="s">
        <v>27</v>
      </c>
      <c r="D6" s="42" t="s">
        <v>439</v>
      </c>
      <c r="E6" s="42" t="s">
        <v>450</v>
      </c>
      <c r="F6" s="42" t="s">
        <v>451</v>
      </c>
      <c r="G6" s="42" t="s">
        <v>452</v>
      </c>
      <c r="H6" s="46" t="s">
        <v>453</v>
      </c>
    </row>
    <row r="7" spans="1:15" ht="15.75" x14ac:dyDescent="0.2">
      <c r="A7" s="76" t="s">
        <v>67</v>
      </c>
      <c r="B7" s="77"/>
      <c r="C7" s="78"/>
      <c r="D7" s="43" t="s">
        <v>166</v>
      </c>
      <c r="E7" s="43" t="s">
        <v>167</v>
      </c>
      <c r="F7" s="43" t="s">
        <v>168</v>
      </c>
      <c r="G7" s="43" t="s">
        <v>169</v>
      </c>
      <c r="H7" s="44" t="s">
        <v>170</v>
      </c>
    </row>
    <row r="8" spans="1:15" ht="75" x14ac:dyDescent="0.2">
      <c r="A8" s="27" t="s">
        <v>197</v>
      </c>
      <c r="B8" s="20" t="s">
        <v>198</v>
      </c>
      <c r="C8" s="21" t="s">
        <v>30</v>
      </c>
      <c r="D8" s="44" t="s">
        <v>377</v>
      </c>
      <c r="E8" s="44" t="s">
        <v>377</v>
      </c>
      <c r="F8" s="44" t="s">
        <v>377</v>
      </c>
      <c r="G8" s="44" t="s">
        <v>377</v>
      </c>
      <c r="H8" s="44" t="s">
        <v>377</v>
      </c>
    </row>
    <row r="9" spans="1:15" ht="45" x14ac:dyDescent="0.2">
      <c r="A9" s="27" t="s">
        <v>68</v>
      </c>
      <c r="B9" s="20" t="s">
        <v>31</v>
      </c>
      <c r="C9" s="21" t="s">
        <v>32</v>
      </c>
      <c r="D9" s="44" t="s">
        <v>434</v>
      </c>
      <c r="E9" s="44" t="s">
        <v>435</v>
      </c>
      <c r="F9" s="44" t="s">
        <v>436</v>
      </c>
      <c r="G9" s="44" t="s">
        <v>437</v>
      </c>
      <c r="H9" s="44" t="s">
        <v>438</v>
      </c>
    </row>
    <row r="10" spans="1:15" ht="30" x14ac:dyDescent="0.2">
      <c r="A10" s="27" t="s">
        <v>199</v>
      </c>
      <c r="B10" s="20" t="s">
        <v>34</v>
      </c>
      <c r="C10" s="21" t="s">
        <v>35</v>
      </c>
      <c r="D10" s="44" t="s">
        <v>454</v>
      </c>
      <c r="E10" s="44" t="s">
        <v>454</v>
      </c>
      <c r="F10" s="44" t="s">
        <v>454</v>
      </c>
      <c r="G10" s="44" t="s">
        <v>454</v>
      </c>
      <c r="H10" s="44" t="s">
        <v>454</v>
      </c>
    </row>
    <row r="11" spans="1:15" ht="15" x14ac:dyDescent="0.2">
      <c r="A11" s="27" t="s">
        <v>200</v>
      </c>
      <c r="B11" s="20" t="s">
        <v>37</v>
      </c>
      <c r="C11" s="21" t="s">
        <v>201</v>
      </c>
      <c r="D11" s="44" t="s">
        <v>201</v>
      </c>
      <c r="E11" s="44" t="s">
        <v>201</v>
      </c>
      <c r="F11" s="44" t="s">
        <v>201</v>
      </c>
      <c r="G11" s="44" t="s">
        <v>201</v>
      </c>
      <c r="H11" s="44" t="s">
        <v>201</v>
      </c>
    </row>
    <row r="12" spans="1:15" ht="45" x14ac:dyDescent="0.2">
      <c r="A12" s="27" t="s">
        <v>202</v>
      </c>
      <c r="B12" s="20" t="s">
        <v>40</v>
      </c>
      <c r="C12" s="21" t="s">
        <v>203</v>
      </c>
      <c r="D12" s="44" t="s">
        <v>455</v>
      </c>
      <c r="E12" s="44" t="s">
        <v>456</v>
      </c>
      <c r="F12" s="44" t="s">
        <v>457</v>
      </c>
      <c r="G12" s="44" t="s">
        <v>458</v>
      </c>
      <c r="H12" s="44" t="s">
        <v>457</v>
      </c>
    </row>
    <row r="13" spans="1:15" ht="45" x14ac:dyDescent="0.2">
      <c r="A13" s="27" t="s">
        <v>204</v>
      </c>
      <c r="B13" s="20" t="s">
        <v>43</v>
      </c>
      <c r="C13" s="21" t="s">
        <v>205</v>
      </c>
      <c r="D13" s="44" t="s">
        <v>470</v>
      </c>
      <c r="E13" s="44" t="s">
        <v>471</v>
      </c>
      <c r="F13" s="44" t="s">
        <v>470</v>
      </c>
      <c r="G13" s="44" t="s">
        <v>470</v>
      </c>
      <c r="H13" s="44" t="s">
        <v>470</v>
      </c>
    </row>
    <row r="14" spans="1:15" ht="90" x14ac:dyDescent="0.2">
      <c r="A14" s="27" t="s">
        <v>206</v>
      </c>
      <c r="B14" s="20" t="s">
        <v>46</v>
      </c>
      <c r="C14" s="21" t="s">
        <v>207</v>
      </c>
      <c r="D14" s="44" t="s">
        <v>459</v>
      </c>
      <c r="E14" s="44" t="s">
        <v>472</v>
      </c>
      <c r="F14" s="44" t="s">
        <v>459</v>
      </c>
      <c r="G14" s="44" t="s">
        <v>459</v>
      </c>
      <c r="H14" s="44" t="s">
        <v>459</v>
      </c>
    </row>
    <row r="15" spans="1:15" ht="45" x14ac:dyDescent="0.2">
      <c r="A15" s="27" t="s">
        <v>208</v>
      </c>
      <c r="B15" s="20" t="s">
        <v>49</v>
      </c>
      <c r="C15" s="21" t="s">
        <v>209</v>
      </c>
      <c r="D15" s="44" t="s">
        <v>460</v>
      </c>
      <c r="E15" s="44" t="s">
        <v>461</v>
      </c>
      <c r="F15" s="44" t="s">
        <v>460</v>
      </c>
      <c r="G15" s="44" t="s">
        <v>460</v>
      </c>
      <c r="H15" s="44" t="s">
        <v>460</v>
      </c>
    </row>
    <row r="16" spans="1:15" ht="30" x14ac:dyDescent="0.2">
      <c r="A16" s="27" t="s">
        <v>210</v>
      </c>
      <c r="B16" s="20" t="s">
        <v>52</v>
      </c>
      <c r="C16" s="21" t="s">
        <v>53</v>
      </c>
      <c r="D16" s="44" t="s">
        <v>53</v>
      </c>
      <c r="E16" s="44" t="s">
        <v>53</v>
      </c>
      <c r="F16" s="44" t="s">
        <v>53</v>
      </c>
      <c r="G16" s="44" t="s">
        <v>53</v>
      </c>
      <c r="H16" s="44" t="s">
        <v>53</v>
      </c>
    </row>
    <row r="17" spans="1:8" ht="195" x14ac:dyDescent="0.2">
      <c r="A17" s="27" t="s">
        <v>211</v>
      </c>
      <c r="B17" s="20" t="s">
        <v>55</v>
      </c>
      <c r="C17" s="21" t="s">
        <v>56</v>
      </c>
      <c r="D17" s="44" t="s">
        <v>462</v>
      </c>
      <c r="E17" s="44" t="s">
        <v>463</v>
      </c>
      <c r="F17" s="44" t="s">
        <v>464</v>
      </c>
      <c r="G17" s="44" t="s">
        <v>462</v>
      </c>
      <c r="H17" s="44" t="s">
        <v>465</v>
      </c>
    </row>
    <row r="18" spans="1:8" ht="90" x14ac:dyDescent="0.2">
      <c r="A18" s="27" t="s">
        <v>212</v>
      </c>
      <c r="B18" s="20" t="s">
        <v>213</v>
      </c>
      <c r="C18" s="21" t="s">
        <v>214</v>
      </c>
      <c r="D18" s="44" t="s">
        <v>466</v>
      </c>
      <c r="E18" s="44" t="s">
        <v>467</v>
      </c>
      <c r="F18" s="44" t="s">
        <v>468</v>
      </c>
      <c r="G18" s="44" t="s">
        <v>466</v>
      </c>
      <c r="H18" s="44" t="s">
        <v>469</v>
      </c>
    </row>
    <row r="19" spans="1:8" ht="45" x14ac:dyDescent="0.2">
      <c r="A19" s="28" t="s">
        <v>215</v>
      </c>
      <c r="B19" s="22" t="s">
        <v>58</v>
      </c>
      <c r="C19" s="23" t="s">
        <v>59</v>
      </c>
      <c r="D19" s="44" t="s">
        <v>376</v>
      </c>
      <c r="E19" s="44" t="s">
        <v>376</v>
      </c>
      <c r="F19" s="44" t="s">
        <v>376</v>
      </c>
      <c r="G19" s="44" t="s">
        <v>376</v>
      </c>
      <c r="H19" s="44" t="s">
        <v>376</v>
      </c>
    </row>
    <row r="20" spans="1:8" ht="15" x14ac:dyDescent="0.2">
      <c r="A20" s="84" t="s">
        <v>387</v>
      </c>
      <c r="B20" s="85"/>
      <c r="C20" s="85"/>
      <c r="D20" s="85"/>
      <c r="E20" s="85"/>
      <c r="F20" s="85"/>
      <c r="G20" s="85"/>
      <c r="H20" s="85"/>
    </row>
  </sheetData>
  <sheetProtection algorithmName="SHA-512" hashValue="CsdayjH7msbaUuCiJkuWT7/q+NAC0rVcLEj6t0wH/bYCAuc1HVVCg27GorILko0PFoWUYQ4mK86OEaStgE8Aug==" saltValue="f8ig0ifOc48STLKco/DAnw==" spinCount="100000" sheet="1" objects="1" scenarios="1"/>
  <mergeCells count="7">
    <mergeCell ref="A20:H20"/>
    <mergeCell ref="A2:H2"/>
    <mergeCell ref="A1:H1"/>
    <mergeCell ref="A4:G4"/>
    <mergeCell ref="A5:H5"/>
    <mergeCell ref="A7:C7"/>
    <mergeCell ref="A3:N3"/>
  </mergeCells>
  <phoneticPr fontId="15" type="noConversion"/>
  <dataValidations count="4">
    <dataValidation allowBlank="1" showInputMessage="1" showErrorMessage="1" prompt="Item Description" sqref="D6:H6" xr:uid="{35A6B01C-BBB2-4E14-9D66-B08F6CC45C1F}"/>
    <dataValidation allowBlank="1" showInputMessage="1" showErrorMessage="1" prompt="CLIN #" sqref="D7:H7" xr:uid="{5DBEA20D-8EDA-4238-805B-26FF51CE339D}"/>
    <dataValidation allowBlank="1" showInputMessage="1" showErrorMessage="1" prompt="SKU #" sqref="D9:H9" xr:uid="{7E8BCAB6-2219-4FF4-BBAF-56F4106DD367}"/>
    <dataValidation allowBlank="1" showInputMessage="1" showErrorMessage="1" prompt="Specification" sqref="D8:H8 D10:H19" xr:uid="{F1BB1BAD-AD89-452E-AEC1-FBB0AF81993C}"/>
  </dataValidation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A3E0-9AD6-41A1-A36E-3EEBC2A1FE6E}">
  <sheetPr>
    <tabColor theme="9" tint="-0.249977111117893"/>
  </sheetPr>
  <dimension ref="A1:XFA57"/>
  <sheetViews>
    <sheetView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023 1032:2045 2054:3067 3076:4089 4098:8191 8200:9213 9222:10235 10244:11257 11266:15359 15368:16381" s="30" customFormat="1" ht="21" customHeight="1" x14ac:dyDescent="0.25">
      <c r="A1" s="69" t="s">
        <v>12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023 1032:2045 2054:3067 3076:4089 4098:8191 8200:9213 9222:10235 10244:11257 11266:15359 15368:16381" s="25" customFormat="1" ht="21" customHeight="1" x14ac:dyDescent="0.25">
      <c r="A2" s="70" t="s">
        <v>252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023 1032:2045 2054:3067 3076:4089 4098:8191 8200:9213 9222:10235 10244:11257 11266:15359 15368:16381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023 1032:2045 2054:3067 3076:4089 4098:8191 8200:9213 9222:10235 10244:11257 11266:15359 15368:16381" s="25" customFormat="1" ht="18" x14ac:dyDescent="0.25">
      <c r="A4" s="68" t="s">
        <v>251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023 1032:2045 2054:3067 3076:4089 4098:8191 8200:9213 9222:10235 10244:11257 11266:15359 15368:16381" s="25" customFormat="1" ht="18" x14ac:dyDescent="0.25">
      <c r="A5" s="68" t="s">
        <v>13</v>
      </c>
      <c r="B5" s="68"/>
      <c r="C5" s="68"/>
      <c r="D5" s="68"/>
      <c r="E5" s="68"/>
      <c r="F5" s="68"/>
      <c r="G5" s="68"/>
      <c r="H5" s="71" t="s">
        <v>250</v>
      </c>
      <c r="I5" s="72"/>
      <c r="J5" s="72"/>
      <c r="K5" s="72"/>
      <c r="L5" s="72"/>
      <c r="M5" s="72"/>
      <c r="N5" s="72"/>
    </row>
    <row r="6" spans="1:1023 1032:2045 2054:3067 3076:4089 4098:8191 8200:9213 9222:10235 10244:11257 11266:15359 15368:16381" s="17" customFormat="1" ht="20.25" x14ac:dyDescent="0.25">
      <c r="A6" s="81" t="s">
        <v>216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023 1032:2045 2054:3067 3076:4089 4098:8191 8200:9213 9222:10235 10244:11257 11266:15359 15368:16381" s="54" customFormat="1" ht="23.25" x14ac:dyDescent="0.25">
      <c r="A7" s="73" t="s">
        <v>701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</row>
    <row r="8" spans="1:1023 1032:2045 2054:3067 3076:4089 4098:8191 8200:9213 9222:10235 10244:11257 11266:15359 15368:16381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21</v>
      </c>
      <c r="K8" s="4" t="s">
        <v>2</v>
      </c>
      <c r="L8" s="4" t="s">
        <v>9</v>
      </c>
      <c r="M8" s="4" t="s">
        <v>24</v>
      </c>
      <c r="N8" s="4" t="s">
        <v>23</v>
      </c>
    </row>
    <row r="9" spans="1:1023 1032:2045 2054:3067 3076:4089 4098:8191 8200:9213 9222:10235 10244:11257 11266:15359 15368:16381" s="34" customFormat="1" ht="15" x14ac:dyDescent="0.2">
      <c r="A9" s="1" t="s">
        <v>217</v>
      </c>
      <c r="B9" s="5" t="s">
        <v>254</v>
      </c>
      <c r="C9" s="11">
        <v>43211507</v>
      </c>
      <c r="D9" s="11" t="s">
        <v>473</v>
      </c>
      <c r="E9" s="11" t="s">
        <v>286</v>
      </c>
      <c r="F9" s="11" t="s">
        <v>473</v>
      </c>
      <c r="G9" s="5" t="s">
        <v>487</v>
      </c>
      <c r="H9" s="11" t="s">
        <v>10</v>
      </c>
      <c r="I9" s="11">
        <v>1</v>
      </c>
      <c r="J9" s="14">
        <v>2473</v>
      </c>
      <c r="K9" s="13">
        <v>0.26</v>
      </c>
      <c r="L9" s="12">
        <f>Table1121722[[#This Row],[OEM MSRP / List Price]]*(1-Table1121722[[#This Row],[Contract Discount]])</f>
        <v>1830.02</v>
      </c>
      <c r="M9" s="12" t="s">
        <v>579</v>
      </c>
      <c r="N9" s="35" t="s">
        <v>474</v>
      </c>
    </row>
    <row r="10" spans="1:1023 1032:2045 2054:3067 3076:4089 4098:8191 8200:9213 9222:10235 10244:11257 11266:15359 15368:16381" s="37" customFormat="1" ht="20.25" x14ac:dyDescent="0.25">
      <c r="A10" s="65" t="s">
        <v>64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</row>
    <row r="11" spans="1:1023 1032:2045 2054:3067 3076:4089 4098:8191 8200:9213 9222:10235 10244:11257 11266:15359 15368:16381" s="3" customFormat="1" ht="65.25" customHeight="1" x14ac:dyDescent="0.2">
      <c r="A11" s="2" t="s">
        <v>7</v>
      </c>
      <c r="B11" s="3" t="s">
        <v>8</v>
      </c>
      <c r="C11" s="3" t="s">
        <v>6</v>
      </c>
      <c r="D11" s="3" t="s">
        <v>4</v>
      </c>
      <c r="E11" s="3" t="s">
        <v>5</v>
      </c>
      <c r="F11" s="3" t="s">
        <v>3</v>
      </c>
      <c r="G11" s="3" t="s">
        <v>0</v>
      </c>
      <c r="H11" s="3" t="s">
        <v>1</v>
      </c>
      <c r="I11" s="3" t="s">
        <v>11</v>
      </c>
      <c r="J11" s="4" t="s">
        <v>21</v>
      </c>
      <c r="K11" s="4" t="s">
        <v>2</v>
      </c>
      <c r="L11" s="4" t="s">
        <v>9</v>
      </c>
      <c r="M11" s="4" t="s">
        <v>24</v>
      </c>
      <c r="N11" s="4" t="s">
        <v>23</v>
      </c>
      <c r="O11" s="2"/>
      <c r="X11" s="4"/>
      <c r="Y11" s="4"/>
      <c r="Z11" s="4"/>
      <c r="AA11" s="4"/>
      <c r="AB11" s="4"/>
      <c r="AC11" s="2"/>
      <c r="AL11" s="4"/>
      <c r="AM11" s="4"/>
      <c r="AN11" s="4"/>
      <c r="AO11" s="4"/>
      <c r="AP11" s="4"/>
      <c r="AQ11" s="2"/>
      <c r="AZ11" s="4"/>
      <c r="BA11" s="4"/>
      <c r="BB11" s="4"/>
      <c r="BC11" s="4"/>
      <c r="BD11" s="4"/>
      <c r="BE11" s="2"/>
      <c r="BN11" s="4"/>
      <c r="BO11" s="4"/>
      <c r="BP11" s="4"/>
      <c r="BQ11" s="4"/>
      <c r="BR11" s="4"/>
      <c r="BS11" s="2"/>
      <c r="CB11" s="4"/>
      <c r="CC11" s="4"/>
      <c r="CD11" s="4"/>
      <c r="CE11" s="4"/>
      <c r="CF11" s="4"/>
      <c r="CG11" s="2"/>
      <c r="CP11" s="4"/>
      <c r="CQ11" s="4"/>
      <c r="CR11" s="4"/>
      <c r="CS11" s="4"/>
      <c r="CT11" s="4"/>
      <c r="CU11" s="2"/>
      <c r="DD11" s="4"/>
      <c r="DE11" s="4"/>
      <c r="DF11" s="4"/>
      <c r="DG11" s="4"/>
      <c r="DH11" s="4"/>
      <c r="DI11" s="2"/>
      <c r="DR11" s="4"/>
      <c r="DS11" s="4"/>
      <c r="DT11" s="4"/>
      <c r="DU11" s="4"/>
      <c r="DV11" s="4"/>
      <c r="DW11" s="2"/>
      <c r="EF11" s="4"/>
      <c r="EG11" s="4"/>
      <c r="EH11" s="4"/>
      <c r="EI11" s="4"/>
      <c r="EJ11" s="4"/>
      <c r="EK11" s="2"/>
      <c r="ET11" s="4"/>
      <c r="EU11" s="4"/>
      <c r="EV11" s="4"/>
      <c r="EW11" s="4"/>
      <c r="EX11" s="4"/>
      <c r="EY11" s="2"/>
      <c r="FH11" s="4"/>
      <c r="FI11" s="4"/>
      <c r="FJ11" s="4"/>
      <c r="FK11" s="4"/>
      <c r="FL11" s="4"/>
      <c r="FM11" s="2"/>
      <c r="FV11" s="4"/>
      <c r="FW11" s="4"/>
      <c r="FX11" s="4"/>
      <c r="FY11" s="4"/>
      <c r="FZ11" s="4"/>
      <c r="GA11" s="2"/>
      <c r="GJ11" s="4"/>
      <c r="GK11" s="4"/>
      <c r="GL11" s="4"/>
      <c r="GM11" s="4"/>
      <c r="GN11" s="4"/>
      <c r="GO11" s="2"/>
      <c r="GX11" s="4"/>
      <c r="GY11" s="4"/>
      <c r="GZ11" s="4"/>
      <c r="HA11" s="4"/>
      <c r="HB11" s="4"/>
      <c r="HC11" s="2"/>
      <c r="HL11" s="4"/>
      <c r="HM11" s="4"/>
      <c r="HN11" s="4"/>
      <c r="HO11" s="4"/>
      <c r="HP11" s="4"/>
      <c r="HQ11" s="2"/>
      <c r="HZ11" s="4"/>
      <c r="IA11" s="4"/>
      <c r="IB11" s="4"/>
      <c r="IC11" s="4"/>
      <c r="ID11" s="4"/>
      <c r="IE11" s="2"/>
      <c r="IN11" s="4"/>
      <c r="IO11" s="4"/>
      <c r="IP11" s="4"/>
      <c r="IQ11" s="4"/>
      <c r="IR11" s="4"/>
      <c r="IS11" s="2"/>
      <c r="JB11" s="4"/>
      <c r="JC11" s="4"/>
      <c r="JD11" s="4"/>
      <c r="JE11" s="4"/>
      <c r="JF11" s="4"/>
      <c r="JG11" s="2"/>
      <c r="JP11" s="4"/>
      <c r="JQ11" s="4"/>
      <c r="JR11" s="4"/>
      <c r="JS11" s="4"/>
      <c r="JT11" s="4"/>
      <c r="JU11" s="2"/>
      <c r="KD11" s="4"/>
      <c r="KE11" s="4"/>
      <c r="KF11" s="4"/>
      <c r="KG11" s="4"/>
      <c r="KH11" s="4"/>
      <c r="KI11" s="2"/>
      <c r="KR11" s="4"/>
      <c r="KS11" s="4"/>
      <c r="KT11" s="4"/>
      <c r="KU11" s="4"/>
      <c r="KV11" s="4"/>
      <c r="KW11" s="2"/>
      <c r="LF11" s="4"/>
      <c r="LG11" s="4"/>
      <c r="LH11" s="4"/>
      <c r="LI11" s="4"/>
      <c r="LJ11" s="4"/>
      <c r="LK11" s="2"/>
      <c r="LT11" s="4"/>
      <c r="LU11" s="4"/>
      <c r="LV11" s="4"/>
      <c r="LW11" s="4"/>
      <c r="LX11" s="4"/>
      <c r="LY11" s="2"/>
      <c r="MH11" s="4"/>
      <c r="MI11" s="4"/>
      <c r="MJ11" s="4"/>
      <c r="MK11" s="4"/>
      <c r="ML11" s="4"/>
      <c r="MM11" s="2"/>
      <c r="MV11" s="4"/>
      <c r="MW11" s="4"/>
      <c r="MX11" s="4"/>
      <c r="MY11" s="4"/>
      <c r="MZ11" s="4"/>
      <c r="NA11" s="2"/>
      <c r="NJ11" s="4"/>
      <c r="NK11" s="4"/>
      <c r="NL11" s="4"/>
      <c r="NM11" s="4"/>
      <c r="NN11" s="4"/>
      <c r="NO11" s="2"/>
      <c r="NX11" s="4"/>
      <c r="NY11" s="4"/>
      <c r="NZ11" s="4"/>
      <c r="OA11" s="4"/>
      <c r="OB11" s="4"/>
      <c r="OC11" s="2"/>
      <c r="OL11" s="4"/>
      <c r="OM11" s="4"/>
      <c r="ON11" s="4"/>
      <c r="OO11" s="4"/>
      <c r="OP11" s="4"/>
      <c r="OQ11" s="2"/>
      <c r="OZ11" s="4"/>
      <c r="PA11" s="4"/>
      <c r="PB11" s="4"/>
      <c r="PC11" s="4"/>
      <c r="PD11" s="4"/>
      <c r="PE11" s="2"/>
      <c r="PN11" s="4"/>
      <c r="PO11" s="4"/>
      <c r="PP11" s="4"/>
      <c r="PQ11" s="4"/>
      <c r="PR11" s="4"/>
      <c r="PS11" s="2"/>
      <c r="QB11" s="4"/>
      <c r="QC11" s="4"/>
      <c r="QD11" s="4"/>
      <c r="QE11" s="4"/>
      <c r="QF11" s="4"/>
      <c r="QG11" s="2"/>
      <c r="QP11" s="4"/>
      <c r="QQ11" s="4"/>
      <c r="QR11" s="4"/>
      <c r="QS11" s="4"/>
      <c r="QT11" s="4"/>
      <c r="QU11" s="2"/>
      <c r="RD11" s="4"/>
      <c r="RE11" s="4"/>
      <c r="RF11" s="4"/>
      <c r="RG11" s="4"/>
      <c r="RH11" s="4"/>
      <c r="RI11" s="2"/>
      <c r="RR11" s="4"/>
      <c r="RS11" s="4"/>
      <c r="RT11" s="4"/>
      <c r="RU11" s="4"/>
      <c r="RV11" s="4"/>
      <c r="RW11" s="2"/>
      <c r="SF11" s="4"/>
      <c r="SG11" s="4"/>
      <c r="SH11" s="4"/>
      <c r="SI11" s="4"/>
      <c r="SJ11" s="4"/>
      <c r="SK11" s="2"/>
      <c r="ST11" s="4"/>
      <c r="SU11" s="4"/>
      <c r="SV11" s="4"/>
      <c r="SW11" s="4"/>
      <c r="SX11" s="4"/>
      <c r="SY11" s="2"/>
      <c r="TH11" s="4"/>
      <c r="TI11" s="4"/>
      <c r="TJ11" s="4"/>
      <c r="TK11" s="4"/>
      <c r="TL11" s="4"/>
      <c r="TM11" s="2"/>
      <c r="TV11" s="4"/>
      <c r="TW11" s="4"/>
      <c r="TX11" s="4"/>
      <c r="TY11" s="4"/>
      <c r="TZ11" s="4"/>
      <c r="UA11" s="2"/>
      <c r="UJ11" s="4"/>
      <c r="UK11" s="4"/>
      <c r="UL11" s="4"/>
      <c r="UM11" s="4"/>
      <c r="UN11" s="4"/>
      <c r="UO11" s="2"/>
      <c r="UX11" s="4"/>
      <c r="UY11" s="4"/>
      <c r="UZ11" s="4"/>
      <c r="VA11" s="4"/>
      <c r="VB11" s="4"/>
      <c r="VC11" s="2"/>
      <c r="VL11" s="4"/>
      <c r="VM11" s="4"/>
      <c r="VN11" s="4"/>
      <c r="VO11" s="4"/>
      <c r="VP11" s="4"/>
      <c r="VQ11" s="2"/>
      <c r="VZ11" s="4"/>
      <c r="WA11" s="4"/>
      <c r="WB11" s="4"/>
      <c r="WC11" s="4"/>
      <c r="WD11" s="4"/>
      <c r="WE11" s="2"/>
      <c r="WN11" s="4"/>
      <c r="WO11" s="4"/>
      <c r="WP11" s="4"/>
      <c r="WQ11" s="4"/>
      <c r="WR11" s="4"/>
      <c r="WS11" s="2"/>
      <c r="XB11" s="4"/>
      <c r="XC11" s="4"/>
      <c r="XD11" s="4"/>
      <c r="XE11" s="4"/>
      <c r="XF11" s="4"/>
      <c r="XG11" s="2"/>
      <c r="XP11" s="4"/>
      <c r="XQ11" s="4"/>
      <c r="XR11" s="4"/>
      <c r="XS11" s="4"/>
      <c r="XT11" s="4"/>
      <c r="XU11" s="2"/>
      <c r="YD11" s="4"/>
      <c r="YE11" s="4"/>
      <c r="YF11" s="4"/>
      <c r="YG11" s="4"/>
      <c r="YH11" s="4"/>
      <c r="YI11" s="2"/>
      <c r="YR11" s="4"/>
      <c r="YS11" s="4"/>
      <c r="YT11" s="4"/>
      <c r="YU11" s="4"/>
      <c r="YV11" s="4"/>
      <c r="YW11" s="2"/>
      <c r="ZF11" s="4"/>
      <c r="ZG11" s="4"/>
      <c r="ZH11" s="4"/>
      <c r="ZI11" s="4"/>
      <c r="ZJ11" s="4"/>
      <c r="ZK11" s="2"/>
      <c r="ZT11" s="4"/>
      <c r="ZU11" s="4"/>
      <c r="ZV11" s="4"/>
      <c r="ZW11" s="4"/>
      <c r="ZX11" s="4"/>
      <c r="ZY11" s="2"/>
      <c r="AAH11" s="4"/>
      <c r="AAI11" s="4"/>
      <c r="AAJ11" s="4"/>
      <c r="AAK11" s="4"/>
      <c r="AAL11" s="4"/>
      <c r="AAM11" s="2"/>
      <c r="AAV11" s="4"/>
      <c r="AAW11" s="4"/>
      <c r="AAX11" s="4"/>
      <c r="AAY11" s="4"/>
      <c r="AAZ11" s="4"/>
      <c r="ABA11" s="2"/>
      <c r="ABJ11" s="4"/>
      <c r="ABK11" s="4"/>
      <c r="ABL11" s="4"/>
      <c r="ABM11" s="4"/>
      <c r="ABN11" s="4"/>
      <c r="ABO11" s="2"/>
      <c r="ABX11" s="4"/>
      <c r="ABY11" s="4"/>
      <c r="ABZ11" s="4"/>
      <c r="ACA11" s="4"/>
      <c r="ACB11" s="4"/>
      <c r="ACC11" s="2"/>
      <c r="ACL11" s="4"/>
      <c r="ACM11" s="4"/>
      <c r="ACN11" s="4"/>
      <c r="ACO11" s="4"/>
      <c r="ACP11" s="4"/>
      <c r="ACQ11" s="2"/>
      <c r="ACZ11" s="4"/>
      <c r="ADA11" s="4"/>
      <c r="ADB11" s="4"/>
      <c r="ADC11" s="4"/>
      <c r="ADD11" s="4"/>
      <c r="ADE11" s="2"/>
      <c r="ADN11" s="4"/>
      <c r="ADO11" s="4"/>
      <c r="ADP11" s="4"/>
      <c r="ADQ11" s="4"/>
      <c r="ADR11" s="4"/>
      <c r="ADS11" s="2"/>
      <c r="AEB11" s="4"/>
      <c r="AEC11" s="4"/>
      <c r="AED11" s="4"/>
      <c r="AEE11" s="4"/>
      <c r="AEF11" s="4"/>
      <c r="AEG11" s="2"/>
      <c r="AEP11" s="4"/>
      <c r="AEQ11" s="4"/>
      <c r="AER11" s="4"/>
      <c r="AES11" s="4"/>
      <c r="AET11" s="4"/>
      <c r="AEU11" s="2"/>
      <c r="AFD11" s="4"/>
      <c r="AFE11" s="4"/>
      <c r="AFF11" s="4"/>
      <c r="AFG11" s="4"/>
      <c r="AFH11" s="4"/>
      <c r="AFI11" s="2"/>
      <c r="AFR11" s="4"/>
      <c r="AFS11" s="4"/>
      <c r="AFT11" s="4"/>
      <c r="AFU11" s="4"/>
      <c r="AFV11" s="4"/>
      <c r="AFW11" s="2"/>
      <c r="AGF11" s="4"/>
      <c r="AGG11" s="4"/>
      <c r="AGH11" s="4"/>
      <c r="AGI11" s="4"/>
      <c r="AGJ11" s="4"/>
      <c r="AGK11" s="2"/>
      <c r="AGT11" s="4"/>
      <c r="AGU11" s="4"/>
      <c r="AGV11" s="4"/>
      <c r="AGW11" s="4"/>
      <c r="AGX11" s="4"/>
      <c r="AGY11" s="2"/>
      <c r="AHH11" s="4"/>
      <c r="AHI11" s="4"/>
      <c r="AHJ11" s="4"/>
      <c r="AHK11" s="4"/>
      <c r="AHL11" s="4"/>
      <c r="AHM11" s="2"/>
      <c r="AHV11" s="4"/>
      <c r="AHW11" s="4"/>
      <c r="AHX11" s="4"/>
      <c r="AHY11" s="4"/>
      <c r="AHZ11" s="4"/>
      <c r="AIA11" s="2"/>
      <c r="AIJ11" s="4"/>
      <c r="AIK11" s="4"/>
      <c r="AIL11" s="4"/>
      <c r="AIM11" s="4"/>
      <c r="AIN11" s="4"/>
      <c r="AIO11" s="2"/>
      <c r="AIX11" s="4"/>
      <c r="AIY11" s="4"/>
      <c r="AIZ11" s="4"/>
      <c r="AJA11" s="4"/>
      <c r="AJB11" s="4"/>
      <c r="AJC11" s="2"/>
      <c r="AJL11" s="4"/>
      <c r="AJM11" s="4"/>
      <c r="AJN11" s="4"/>
      <c r="AJO11" s="4"/>
      <c r="AJP11" s="4"/>
      <c r="AJQ11" s="2"/>
      <c r="AJZ11" s="4"/>
      <c r="AKA11" s="4"/>
      <c r="AKB11" s="4"/>
      <c r="AKC11" s="4"/>
      <c r="AKD11" s="4"/>
      <c r="AKE11" s="2"/>
      <c r="AKN11" s="4"/>
      <c r="AKO11" s="4"/>
      <c r="AKP11" s="4"/>
      <c r="AKQ11" s="4"/>
      <c r="AKR11" s="4"/>
      <c r="AKS11" s="2"/>
      <c r="ALB11" s="4"/>
      <c r="ALC11" s="4"/>
      <c r="ALD11" s="4"/>
      <c r="ALE11" s="4"/>
      <c r="ALF11" s="4"/>
      <c r="ALG11" s="2"/>
      <c r="ALP11" s="4"/>
      <c r="ALQ11" s="4"/>
      <c r="ALR11" s="4"/>
      <c r="ALS11" s="4"/>
      <c r="ALT11" s="4"/>
      <c r="ALU11" s="2"/>
      <c r="AMD11" s="4"/>
      <c r="AME11" s="4"/>
      <c r="AMF11" s="4"/>
      <c r="AMG11" s="4"/>
      <c r="AMH11" s="4"/>
      <c r="AMI11" s="2"/>
      <c r="AMR11" s="4"/>
      <c r="AMS11" s="4"/>
      <c r="AMT11" s="4"/>
      <c r="AMU11" s="4"/>
      <c r="AMV11" s="4"/>
      <c r="AMW11" s="2"/>
      <c r="ANF11" s="4"/>
      <c r="ANG11" s="4"/>
      <c r="ANH11" s="4"/>
      <c r="ANI11" s="4"/>
      <c r="ANJ11" s="4"/>
      <c r="ANK11" s="2"/>
      <c r="ANT11" s="4"/>
      <c r="ANU11" s="4"/>
      <c r="ANV11" s="4"/>
      <c r="ANW11" s="4"/>
      <c r="ANX11" s="4"/>
      <c r="ANY11" s="2"/>
      <c r="AOH11" s="4"/>
      <c r="AOI11" s="4"/>
      <c r="AOJ11" s="4"/>
      <c r="AOK11" s="4"/>
      <c r="AOL11" s="4"/>
      <c r="AOM11" s="2"/>
      <c r="AOV11" s="4"/>
      <c r="AOW11" s="4"/>
      <c r="AOX11" s="4"/>
      <c r="AOY11" s="4"/>
      <c r="AOZ11" s="4"/>
      <c r="APA11" s="2"/>
      <c r="APJ11" s="4"/>
      <c r="APK11" s="4"/>
      <c r="APL11" s="4"/>
      <c r="APM11" s="4"/>
      <c r="APN11" s="4"/>
      <c r="APO11" s="2"/>
      <c r="APX11" s="4"/>
      <c r="APY11" s="4"/>
      <c r="APZ11" s="4"/>
      <c r="AQA11" s="4"/>
      <c r="AQB11" s="4"/>
      <c r="AQC11" s="2"/>
      <c r="AQL11" s="4"/>
      <c r="AQM11" s="4"/>
      <c r="AQN11" s="4"/>
      <c r="AQO11" s="4"/>
      <c r="AQP11" s="4"/>
      <c r="AQQ11" s="2"/>
      <c r="AQZ11" s="4"/>
      <c r="ARA11" s="4"/>
      <c r="ARB11" s="4"/>
      <c r="ARC11" s="4"/>
      <c r="ARD11" s="4"/>
      <c r="ARE11" s="2"/>
      <c r="ARN11" s="4"/>
      <c r="ARO11" s="4"/>
      <c r="ARP11" s="4"/>
      <c r="ARQ11" s="4"/>
      <c r="ARR11" s="4"/>
      <c r="ARS11" s="2"/>
      <c r="ASB11" s="4"/>
      <c r="ASC11" s="4"/>
      <c r="ASD11" s="4"/>
      <c r="ASE11" s="4"/>
      <c r="ASF11" s="4"/>
      <c r="ASG11" s="2"/>
      <c r="ASP11" s="4"/>
      <c r="ASQ11" s="4"/>
      <c r="ASR11" s="4"/>
      <c r="ASS11" s="4"/>
      <c r="AST11" s="4"/>
      <c r="ASU11" s="2"/>
      <c r="ATD11" s="4"/>
      <c r="ATE11" s="4"/>
      <c r="ATF11" s="4"/>
      <c r="ATG11" s="4"/>
      <c r="ATH11" s="4"/>
      <c r="ATI11" s="2"/>
      <c r="ATR11" s="4"/>
      <c r="ATS11" s="4"/>
      <c r="ATT11" s="4"/>
      <c r="ATU11" s="4"/>
      <c r="ATV11" s="4"/>
      <c r="ATW11" s="2"/>
      <c r="AUF11" s="4"/>
      <c r="AUG11" s="4"/>
      <c r="AUH11" s="4"/>
      <c r="AUI11" s="4"/>
      <c r="AUJ11" s="4"/>
      <c r="AUK11" s="2"/>
      <c r="AUT11" s="4"/>
      <c r="AUU11" s="4"/>
      <c r="AUV11" s="4"/>
      <c r="AUW11" s="4"/>
      <c r="AUX11" s="4"/>
      <c r="AUY11" s="2"/>
      <c r="AVH11" s="4"/>
      <c r="AVI11" s="4"/>
      <c r="AVJ11" s="4"/>
      <c r="AVK11" s="4"/>
      <c r="AVL11" s="4"/>
      <c r="AVM11" s="2"/>
      <c r="AVV11" s="4"/>
      <c r="AVW11" s="4"/>
      <c r="AVX11" s="4"/>
      <c r="AVY11" s="4"/>
      <c r="AVZ11" s="4"/>
      <c r="AWA11" s="2"/>
      <c r="AWJ11" s="4"/>
      <c r="AWK11" s="4"/>
      <c r="AWL11" s="4"/>
      <c r="AWM11" s="4"/>
      <c r="AWN11" s="4"/>
      <c r="AWO11" s="2"/>
      <c r="AWX11" s="4"/>
      <c r="AWY11" s="4"/>
      <c r="AWZ11" s="4"/>
      <c r="AXA11" s="4"/>
      <c r="AXB11" s="4"/>
      <c r="AXC11" s="2"/>
      <c r="AXL11" s="4"/>
      <c r="AXM11" s="4"/>
      <c r="AXN11" s="4"/>
      <c r="AXO11" s="4"/>
      <c r="AXP11" s="4"/>
      <c r="AXQ11" s="2"/>
      <c r="AXZ11" s="4"/>
      <c r="AYA11" s="4"/>
      <c r="AYB11" s="4"/>
      <c r="AYC11" s="4"/>
      <c r="AYD11" s="4"/>
      <c r="AYE11" s="2"/>
      <c r="AYN11" s="4"/>
      <c r="AYO11" s="4"/>
      <c r="AYP11" s="4"/>
      <c r="AYQ11" s="4"/>
      <c r="AYR11" s="4"/>
      <c r="AYS11" s="2"/>
      <c r="AZB11" s="4"/>
      <c r="AZC11" s="4"/>
      <c r="AZD11" s="4"/>
      <c r="AZE11" s="4"/>
      <c r="AZF11" s="4"/>
      <c r="AZG11" s="2"/>
      <c r="AZP11" s="4"/>
      <c r="AZQ11" s="4"/>
      <c r="AZR11" s="4"/>
      <c r="AZS11" s="4"/>
      <c r="AZT11" s="4"/>
      <c r="AZU11" s="2"/>
      <c r="BAD11" s="4"/>
      <c r="BAE11" s="4"/>
      <c r="BAF11" s="4"/>
      <c r="BAG11" s="4"/>
      <c r="BAH11" s="4"/>
      <c r="BAI11" s="2"/>
      <c r="BAR11" s="4"/>
      <c r="BAS11" s="4"/>
      <c r="BAT11" s="4"/>
      <c r="BAU11" s="4"/>
      <c r="BAV11" s="4"/>
      <c r="BAW11" s="2"/>
      <c r="BBF11" s="4"/>
      <c r="BBG11" s="4"/>
      <c r="BBH11" s="4"/>
      <c r="BBI11" s="4"/>
      <c r="BBJ11" s="4"/>
      <c r="BBK11" s="2"/>
      <c r="BBT11" s="4"/>
      <c r="BBU11" s="4"/>
      <c r="BBV11" s="4"/>
      <c r="BBW11" s="4"/>
      <c r="BBX11" s="4"/>
      <c r="BBY11" s="2"/>
      <c r="BCH11" s="4"/>
      <c r="BCI11" s="4"/>
      <c r="BCJ11" s="4"/>
      <c r="BCK11" s="4"/>
      <c r="BCL11" s="4"/>
      <c r="BCM11" s="2"/>
      <c r="BCV11" s="4"/>
      <c r="BCW11" s="4"/>
      <c r="BCX11" s="4"/>
      <c r="BCY11" s="4"/>
      <c r="BCZ11" s="4"/>
      <c r="BDA11" s="2"/>
      <c r="BDJ11" s="4"/>
      <c r="BDK11" s="4"/>
      <c r="BDL11" s="4"/>
      <c r="BDM11" s="4"/>
      <c r="BDN11" s="4"/>
      <c r="BDO11" s="2"/>
      <c r="BDX11" s="4"/>
      <c r="BDY11" s="4"/>
      <c r="BDZ11" s="4"/>
      <c r="BEA11" s="4"/>
      <c r="BEB11" s="4"/>
      <c r="BEC11" s="2"/>
      <c r="BEL11" s="4"/>
      <c r="BEM11" s="4"/>
      <c r="BEN11" s="4"/>
      <c r="BEO11" s="4"/>
      <c r="BEP11" s="4"/>
      <c r="BEQ11" s="2"/>
      <c r="BEZ11" s="4"/>
      <c r="BFA11" s="4"/>
      <c r="BFB11" s="4"/>
      <c r="BFC11" s="4"/>
      <c r="BFD11" s="4"/>
      <c r="BFE11" s="2"/>
      <c r="BFN11" s="4"/>
      <c r="BFO11" s="4"/>
      <c r="BFP11" s="4"/>
      <c r="BFQ11" s="4"/>
      <c r="BFR11" s="4"/>
      <c r="BFS11" s="2"/>
      <c r="BGB11" s="4"/>
      <c r="BGC11" s="4"/>
      <c r="BGD11" s="4"/>
      <c r="BGE11" s="4"/>
      <c r="BGF11" s="4"/>
      <c r="BGG11" s="2"/>
      <c r="BGP11" s="4"/>
      <c r="BGQ11" s="4"/>
      <c r="BGR11" s="4"/>
      <c r="BGS11" s="4"/>
      <c r="BGT11" s="4"/>
      <c r="BGU11" s="2"/>
      <c r="BHD11" s="4"/>
      <c r="BHE11" s="4"/>
      <c r="BHF11" s="4"/>
      <c r="BHG11" s="4"/>
      <c r="BHH11" s="4"/>
      <c r="BHI11" s="2"/>
      <c r="BHR11" s="4"/>
      <c r="BHS11" s="4"/>
      <c r="BHT11" s="4"/>
      <c r="BHU11" s="4"/>
      <c r="BHV11" s="4"/>
      <c r="BHW11" s="2"/>
      <c r="BIF11" s="4"/>
      <c r="BIG11" s="4"/>
      <c r="BIH11" s="4"/>
      <c r="BII11" s="4"/>
      <c r="BIJ11" s="4"/>
      <c r="BIK11" s="2"/>
      <c r="BIT11" s="4"/>
      <c r="BIU11" s="4"/>
      <c r="BIV11" s="4"/>
      <c r="BIW11" s="4"/>
      <c r="BIX11" s="4"/>
      <c r="BIY11" s="2"/>
      <c r="BJH11" s="4"/>
      <c r="BJI11" s="4"/>
      <c r="BJJ11" s="4"/>
      <c r="BJK11" s="4"/>
      <c r="BJL11" s="4"/>
      <c r="BJM11" s="2"/>
      <c r="BJV11" s="4"/>
      <c r="BJW11" s="4"/>
      <c r="BJX11" s="4"/>
      <c r="BJY11" s="4"/>
      <c r="BJZ11" s="4"/>
      <c r="BKA11" s="2"/>
      <c r="BKJ11" s="4"/>
      <c r="BKK11" s="4"/>
      <c r="BKL11" s="4"/>
      <c r="BKM11" s="4"/>
      <c r="BKN11" s="4"/>
      <c r="BKO11" s="2"/>
      <c r="BKX11" s="4"/>
      <c r="BKY11" s="4"/>
      <c r="BKZ11" s="4"/>
      <c r="BLA11" s="4"/>
      <c r="BLB11" s="4"/>
      <c r="BLC11" s="2"/>
      <c r="BLL11" s="4"/>
      <c r="BLM11" s="4"/>
      <c r="BLN11" s="4"/>
      <c r="BLO11" s="4"/>
      <c r="BLP11" s="4"/>
      <c r="BLQ11" s="2"/>
      <c r="BLZ11" s="4"/>
      <c r="BMA11" s="4"/>
      <c r="BMB11" s="4"/>
      <c r="BMC11" s="4"/>
      <c r="BMD11" s="4"/>
      <c r="BME11" s="2"/>
      <c r="BMN11" s="4"/>
      <c r="BMO11" s="4"/>
      <c r="BMP11" s="4"/>
      <c r="BMQ11" s="4"/>
      <c r="BMR11" s="4"/>
      <c r="BMS11" s="2"/>
      <c r="BNB11" s="4"/>
      <c r="BNC11" s="4"/>
      <c r="BND11" s="4"/>
      <c r="BNE11" s="4"/>
      <c r="BNF11" s="4"/>
      <c r="BNG11" s="2"/>
      <c r="BNP11" s="4"/>
      <c r="BNQ11" s="4"/>
      <c r="BNR11" s="4"/>
      <c r="BNS11" s="4"/>
      <c r="BNT11" s="4"/>
      <c r="BNU11" s="2"/>
      <c r="BOD11" s="4"/>
      <c r="BOE11" s="4"/>
      <c r="BOF11" s="4"/>
      <c r="BOG11" s="4"/>
      <c r="BOH11" s="4"/>
      <c r="BOI11" s="2"/>
      <c r="BOR11" s="4"/>
      <c r="BOS11" s="4"/>
      <c r="BOT11" s="4"/>
      <c r="BOU11" s="4"/>
      <c r="BOV11" s="4"/>
      <c r="BOW11" s="2"/>
      <c r="BPF11" s="4"/>
      <c r="BPG11" s="4"/>
      <c r="BPH11" s="4"/>
      <c r="BPI11" s="4"/>
      <c r="BPJ11" s="4"/>
      <c r="BPK11" s="2"/>
      <c r="BPT11" s="4"/>
      <c r="BPU11" s="4"/>
      <c r="BPV11" s="4"/>
      <c r="BPW11" s="4"/>
      <c r="BPX11" s="4"/>
      <c r="BPY11" s="2"/>
      <c r="BQH11" s="4"/>
      <c r="BQI11" s="4"/>
      <c r="BQJ11" s="4"/>
      <c r="BQK11" s="4"/>
      <c r="BQL11" s="4"/>
      <c r="BQM11" s="2"/>
      <c r="BQV11" s="4"/>
      <c r="BQW11" s="4"/>
      <c r="BQX11" s="4"/>
      <c r="BQY11" s="4"/>
      <c r="BQZ11" s="4"/>
      <c r="BRA11" s="2"/>
      <c r="BRJ11" s="4"/>
      <c r="BRK11" s="4"/>
      <c r="BRL11" s="4"/>
      <c r="BRM11" s="4"/>
      <c r="BRN11" s="4"/>
      <c r="BRO11" s="2"/>
      <c r="BRX11" s="4"/>
      <c r="BRY11" s="4"/>
      <c r="BRZ11" s="4"/>
      <c r="BSA11" s="4"/>
      <c r="BSB11" s="4"/>
      <c r="BSC11" s="2"/>
      <c r="BSL11" s="4"/>
      <c r="BSM11" s="4"/>
      <c r="BSN11" s="4"/>
      <c r="BSO11" s="4"/>
      <c r="BSP11" s="4"/>
      <c r="BSQ11" s="2"/>
      <c r="BSZ11" s="4"/>
      <c r="BTA11" s="4"/>
      <c r="BTB11" s="4"/>
      <c r="BTC11" s="4"/>
      <c r="BTD11" s="4"/>
      <c r="BTE11" s="2"/>
      <c r="BTN11" s="4"/>
      <c r="BTO11" s="4"/>
      <c r="BTP11" s="4"/>
      <c r="BTQ11" s="4"/>
      <c r="BTR11" s="4"/>
      <c r="BTS11" s="2"/>
      <c r="BUB11" s="4"/>
      <c r="BUC11" s="4"/>
      <c r="BUD11" s="4"/>
      <c r="BUE11" s="4"/>
      <c r="BUF11" s="4"/>
      <c r="BUG11" s="2"/>
      <c r="BUP11" s="4"/>
      <c r="BUQ11" s="4"/>
      <c r="BUR11" s="4"/>
      <c r="BUS11" s="4"/>
      <c r="BUT11" s="4"/>
      <c r="BUU11" s="2"/>
      <c r="BVD11" s="4"/>
      <c r="BVE11" s="4"/>
      <c r="BVF11" s="4"/>
      <c r="BVG11" s="4"/>
      <c r="BVH11" s="4"/>
      <c r="BVI11" s="2"/>
      <c r="BVR11" s="4"/>
      <c r="BVS11" s="4"/>
      <c r="BVT11" s="4"/>
      <c r="BVU11" s="4"/>
      <c r="BVV11" s="4"/>
      <c r="BVW11" s="2"/>
      <c r="BWF11" s="4"/>
      <c r="BWG11" s="4"/>
      <c r="BWH11" s="4"/>
      <c r="BWI11" s="4"/>
      <c r="BWJ11" s="4"/>
      <c r="BWK11" s="2"/>
      <c r="BWT11" s="4"/>
      <c r="BWU11" s="4"/>
      <c r="BWV11" s="4"/>
      <c r="BWW11" s="4"/>
      <c r="BWX11" s="4"/>
      <c r="BWY11" s="2"/>
      <c r="BXH11" s="4"/>
      <c r="BXI11" s="4"/>
      <c r="BXJ11" s="4"/>
      <c r="BXK11" s="4"/>
      <c r="BXL11" s="4"/>
      <c r="BXM11" s="2"/>
      <c r="BXV11" s="4"/>
      <c r="BXW11" s="4"/>
      <c r="BXX11" s="4"/>
      <c r="BXY11" s="4"/>
      <c r="BXZ11" s="4"/>
      <c r="BYA11" s="2"/>
      <c r="BYJ11" s="4"/>
      <c r="BYK11" s="4"/>
      <c r="BYL11" s="4"/>
      <c r="BYM11" s="4"/>
      <c r="BYN11" s="4"/>
      <c r="BYO11" s="2"/>
      <c r="BYX11" s="4"/>
      <c r="BYY11" s="4"/>
      <c r="BYZ11" s="4"/>
      <c r="BZA11" s="4"/>
      <c r="BZB11" s="4"/>
      <c r="BZC11" s="2"/>
      <c r="BZL11" s="4"/>
      <c r="BZM11" s="4"/>
      <c r="BZN11" s="4"/>
      <c r="BZO11" s="4"/>
      <c r="BZP11" s="4"/>
      <c r="BZQ11" s="2"/>
      <c r="BZZ11" s="4"/>
      <c r="CAA11" s="4"/>
      <c r="CAB11" s="4"/>
      <c r="CAC11" s="4"/>
      <c r="CAD11" s="4"/>
      <c r="CAE11" s="2"/>
      <c r="CAN11" s="4"/>
      <c r="CAO11" s="4"/>
      <c r="CAP11" s="4"/>
      <c r="CAQ11" s="4"/>
      <c r="CAR11" s="4"/>
      <c r="CAS11" s="2"/>
      <c r="CBB11" s="4"/>
      <c r="CBC11" s="4"/>
      <c r="CBD11" s="4"/>
      <c r="CBE11" s="4"/>
      <c r="CBF11" s="4"/>
      <c r="CBG11" s="2"/>
      <c r="CBP11" s="4"/>
      <c r="CBQ11" s="4"/>
      <c r="CBR11" s="4"/>
      <c r="CBS11" s="4"/>
      <c r="CBT11" s="4"/>
      <c r="CBU11" s="2"/>
      <c r="CCD11" s="4"/>
      <c r="CCE11" s="4"/>
      <c r="CCF11" s="4"/>
      <c r="CCG11" s="4"/>
      <c r="CCH11" s="4"/>
      <c r="CCI11" s="2"/>
      <c r="CCR11" s="4"/>
      <c r="CCS11" s="4"/>
      <c r="CCT11" s="4"/>
      <c r="CCU11" s="4"/>
      <c r="CCV11" s="4"/>
      <c r="CCW11" s="2"/>
      <c r="CDF11" s="4"/>
      <c r="CDG11" s="4"/>
      <c r="CDH11" s="4"/>
      <c r="CDI11" s="4"/>
      <c r="CDJ11" s="4"/>
      <c r="CDK11" s="2"/>
      <c r="CDT11" s="4"/>
      <c r="CDU11" s="4"/>
      <c r="CDV11" s="4"/>
      <c r="CDW11" s="4"/>
      <c r="CDX11" s="4"/>
      <c r="CDY11" s="2"/>
      <c r="CEH11" s="4"/>
      <c r="CEI11" s="4"/>
      <c r="CEJ11" s="4"/>
      <c r="CEK11" s="4"/>
      <c r="CEL11" s="4"/>
      <c r="CEM11" s="2"/>
      <c r="CEV11" s="4"/>
      <c r="CEW11" s="4"/>
      <c r="CEX11" s="4"/>
      <c r="CEY11" s="4"/>
      <c r="CEZ11" s="4"/>
      <c r="CFA11" s="2"/>
      <c r="CFJ11" s="4"/>
      <c r="CFK11" s="4"/>
      <c r="CFL11" s="4"/>
      <c r="CFM11" s="4"/>
      <c r="CFN11" s="4"/>
      <c r="CFO11" s="2"/>
      <c r="CFX11" s="4"/>
      <c r="CFY11" s="4"/>
      <c r="CFZ11" s="4"/>
      <c r="CGA11" s="4"/>
      <c r="CGB11" s="4"/>
      <c r="CGC11" s="2"/>
      <c r="CGL11" s="4"/>
      <c r="CGM11" s="4"/>
      <c r="CGN11" s="4"/>
      <c r="CGO11" s="4"/>
      <c r="CGP11" s="4"/>
      <c r="CGQ11" s="2"/>
      <c r="CGZ11" s="4"/>
      <c r="CHA11" s="4"/>
      <c r="CHB11" s="4"/>
      <c r="CHC11" s="4"/>
      <c r="CHD11" s="4"/>
      <c r="CHE11" s="2"/>
      <c r="CHN11" s="4"/>
      <c r="CHO11" s="4"/>
      <c r="CHP11" s="4"/>
      <c r="CHQ11" s="4"/>
      <c r="CHR11" s="4"/>
      <c r="CHS11" s="2"/>
      <c r="CIB11" s="4"/>
      <c r="CIC11" s="4"/>
      <c r="CID11" s="4"/>
      <c r="CIE11" s="4"/>
      <c r="CIF11" s="4"/>
      <c r="CIG11" s="2"/>
      <c r="CIP11" s="4"/>
      <c r="CIQ11" s="4"/>
      <c r="CIR11" s="4"/>
      <c r="CIS11" s="4"/>
      <c r="CIT11" s="4"/>
      <c r="CIU11" s="2"/>
      <c r="CJD11" s="4"/>
      <c r="CJE11" s="4"/>
      <c r="CJF11" s="4"/>
      <c r="CJG11" s="4"/>
      <c r="CJH11" s="4"/>
      <c r="CJI11" s="2"/>
      <c r="CJR11" s="4"/>
      <c r="CJS11" s="4"/>
      <c r="CJT11" s="4"/>
      <c r="CJU11" s="4"/>
      <c r="CJV11" s="4"/>
      <c r="CJW11" s="2"/>
      <c r="CKF11" s="4"/>
      <c r="CKG11" s="4"/>
      <c r="CKH11" s="4"/>
      <c r="CKI11" s="4"/>
      <c r="CKJ11" s="4"/>
      <c r="CKK11" s="2"/>
      <c r="CKT11" s="4"/>
      <c r="CKU11" s="4"/>
      <c r="CKV11" s="4"/>
      <c r="CKW11" s="4"/>
      <c r="CKX11" s="4"/>
      <c r="CKY11" s="2"/>
      <c r="CLH11" s="4"/>
      <c r="CLI11" s="4"/>
      <c r="CLJ11" s="4"/>
      <c r="CLK11" s="4"/>
      <c r="CLL11" s="4"/>
      <c r="CLM11" s="2"/>
      <c r="CLV11" s="4"/>
      <c r="CLW11" s="4"/>
      <c r="CLX11" s="4"/>
      <c r="CLY11" s="4"/>
      <c r="CLZ11" s="4"/>
      <c r="CMA11" s="2"/>
      <c r="CMJ11" s="4"/>
      <c r="CMK11" s="4"/>
      <c r="CML11" s="4"/>
      <c r="CMM11" s="4"/>
      <c r="CMN11" s="4"/>
      <c r="CMO11" s="2"/>
      <c r="CMX11" s="4"/>
      <c r="CMY11" s="4"/>
      <c r="CMZ11" s="4"/>
      <c r="CNA11" s="4"/>
      <c r="CNB11" s="4"/>
      <c r="CNC11" s="2"/>
      <c r="CNL11" s="4"/>
      <c r="CNM11" s="4"/>
      <c r="CNN11" s="4"/>
      <c r="CNO11" s="4"/>
      <c r="CNP11" s="4"/>
      <c r="CNQ11" s="2"/>
      <c r="CNZ11" s="4"/>
      <c r="COA11" s="4"/>
      <c r="COB11" s="4"/>
      <c r="COC11" s="4"/>
      <c r="COD11" s="4"/>
      <c r="COE11" s="2"/>
      <c r="CON11" s="4"/>
      <c r="COO11" s="4"/>
      <c r="COP11" s="4"/>
      <c r="COQ11" s="4"/>
      <c r="COR11" s="4"/>
      <c r="COS11" s="2"/>
      <c r="CPB11" s="4"/>
      <c r="CPC11" s="4"/>
      <c r="CPD11" s="4"/>
      <c r="CPE11" s="4"/>
      <c r="CPF11" s="4"/>
      <c r="CPG11" s="2"/>
      <c r="CPP11" s="4"/>
      <c r="CPQ11" s="4"/>
      <c r="CPR11" s="4"/>
      <c r="CPS11" s="4"/>
      <c r="CPT11" s="4"/>
      <c r="CPU11" s="2"/>
      <c r="CQD11" s="4"/>
      <c r="CQE11" s="4"/>
      <c r="CQF11" s="4"/>
      <c r="CQG11" s="4"/>
      <c r="CQH11" s="4"/>
      <c r="CQI11" s="2"/>
      <c r="CQR11" s="4"/>
      <c r="CQS11" s="4"/>
      <c r="CQT11" s="4"/>
      <c r="CQU11" s="4"/>
      <c r="CQV11" s="4"/>
      <c r="CQW11" s="2"/>
      <c r="CRF11" s="4"/>
      <c r="CRG11" s="4"/>
      <c r="CRH11" s="4"/>
      <c r="CRI11" s="4"/>
      <c r="CRJ11" s="4"/>
      <c r="CRK11" s="2"/>
      <c r="CRT11" s="4"/>
      <c r="CRU11" s="4"/>
      <c r="CRV11" s="4"/>
      <c r="CRW11" s="4"/>
      <c r="CRX11" s="4"/>
      <c r="CRY11" s="2"/>
      <c r="CSH11" s="4"/>
      <c r="CSI11" s="4"/>
      <c r="CSJ11" s="4"/>
      <c r="CSK11" s="4"/>
      <c r="CSL11" s="4"/>
      <c r="CSM11" s="2"/>
      <c r="CSV11" s="4"/>
      <c r="CSW11" s="4"/>
      <c r="CSX11" s="4"/>
      <c r="CSY11" s="4"/>
      <c r="CSZ11" s="4"/>
      <c r="CTA11" s="2"/>
      <c r="CTJ11" s="4"/>
      <c r="CTK11" s="4"/>
      <c r="CTL11" s="4"/>
      <c r="CTM11" s="4"/>
      <c r="CTN11" s="4"/>
      <c r="CTO11" s="2"/>
      <c r="CTX11" s="4"/>
      <c r="CTY11" s="4"/>
      <c r="CTZ11" s="4"/>
      <c r="CUA11" s="4"/>
      <c r="CUB11" s="4"/>
      <c r="CUC11" s="2"/>
      <c r="CUL11" s="4"/>
      <c r="CUM11" s="4"/>
      <c r="CUN11" s="4"/>
      <c r="CUO11" s="4"/>
      <c r="CUP11" s="4"/>
      <c r="CUQ11" s="2"/>
      <c r="CUZ11" s="4"/>
      <c r="CVA11" s="4"/>
      <c r="CVB11" s="4"/>
      <c r="CVC11" s="4"/>
      <c r="CVD11" s="4"/>
      <c r="CVE11" s="2"/>
      <c r="CVN11" s="4"/>
      <c r="CVO11" s="4"/>
      <c r="CVP11" s="4"/>
      <c r="CVQ11" s="4"/>
      <c r="CVR11" s="4"/>
      <c r="CVS11" s="2"/>
      <c r="CWB11" s="4"/>
      <c r="CWC11" s="4"/>
      <c r="CWD11" s="4"/>
      <c r="CWE11" s="4"/>
      <c r="CWF11" s="4"/>
      <c r="CWG11" s="2"/>
      <c r="CWP11" s="4"/>
      <c r="CWQ11" s="4"/>
      <c r="CWR11" s="4"/>
      <c r="CWS11" s="4"/>
      <c r="CWT11" s="4"/>
      <c r="CWU11" s="2"/>
      <c r="CXD11" s="4"/>
      <c r="CXE11" s="4"/>
      <c r="CXF11" s="4"/>
      <c r="CXG11" s="4"/>
      <c r="CXH11" s="4"/>
      <c r="CXI11" s="2"/>
      <c r="CXR11" s="4"/>
      <c r="CXS11" s="4"/>
      <c r="CXT11" s="4"/>
      <c r="CXU11" s="4"/>
      <c r="CXV11" s="4"/>
      <c r="CXW11" s="2"/>
      <c r="CYF11" s="4"/>
      <c r="CYG11" s="4"/>
      <c r="CYH11" s="4"/>
      <c r="CYI11" s="4"/>
      <c r="CYJ11" s="4"/>
      <c r="CYK11" s="2"/>
      <c r="CYT11" s="4"/>
      <c r="CYU11" s="4"/>
      <c r="CYV11" s="4"/>
      <c r="CYW11" s="4"/>
      <c r="CYX11" s="4"/>
      <c r="CYY11" s="2"/>
      <c r="CZH11" s="4"/>
      <c r="CZI11" s="4"/>
      <c r="CZJ11" s="4"/>
      <c r="CZK11" s="4"/>
      <c r="CZL11" s="4"/>
      <c r="CZM11" s="2"/>
      <c r="CZV11" s="4"/>
      <c r="CZW11" s="4"/>
      <c r="CZX11" s="4"/>
      <c r="CZY11" s="4"/>
      <c r="CZZ11" s="4"/>
      <c r="DAA11" s="2"/>
      <c r="DAJ11" s="4"/>
      <c r="DAK11" s="4"/>
      <c r="DAL11" s="4"/>
      <c r="DAM11" s="4"/>
      <c r="DAN11" s="4"/>
      <c r="DAO11" s="2"/>
      <c r="DAX11" s="4"/>
      <c r="DAY11" s="4"/>
      <c r="DAZ11" s="4"/>
      <c r="DBA11" s="4"/>
      <c r="DBB11" s="4"/>
      <c r="DBC11" s="2"/>
      <c r="DBL11" s="4"/>
      <c r="DBM11" s="4"/>
      <c r="DBN11" s="4"/>
      <c r="DBO11" s="4"/>
      <c r="DBP11" s="4"/>
      <c r="DBQ11" s="2"/>
      <c r="DBZ11" s="4"/>
      <c r="DCA11" s="4"/>
      <c r="DCB11" s="4"/>
      <c r="DCC11" s="4"/>
      <c r="DCD11" s="4"/>
      <c r="DCE11" s="2"/>
      <c r="DCN11" s="4"/>
      <c r="DCO11" s="4"/>
      <c r="DCP11" s="4"/>
      <c r="DCQ11" s="4"/>
      <c r="DCR11" s="4"/>
      <c r="DCS11" s="2"/>
      <c r="DDB11" s="4"/>
      <c r="DDC11" s="4"/>
      <c r="DDD11" s="4"/>
      <c r="DDE11" s="4"/>
      <c r="DDF11" s="4"/>
      <c r="DDG11" s="2"/>
      <c r="DDP11" s="4"/>
      <c r="DDQ11" s="4"/>
      <c r="DDR11" s="4"/>
      <c r="DDS11" s="4"/>
      <c r="DDT11" s="4"/>
      <c r="DDU11" s="2"/>
      <c r="DED11" s="4"/>
      <c r="DEE11" s="4"/>
      <c r="DEF11" s="4"/>
      <c r="DEG11" s="4"/>
      <c r="DEH11" s="4"/>
      <c r="DEI11" s="2"/>
      <c r="DER11" s="4"/>
      <c r="DES11" s="4"/>
      <c r="DET11" s="4"/>
      <c r="DEU11" s="4"/>
      <c r="DEV11" s="4"/>
      <c r="DEW11" s="2"/>
      <c r="DFF11" s="4"/>
      <c r="DFG11" s="4"/>
      <c r="DFH11" s="4"/>
      <c r="DFI11" s="4"/>
      <c r="DFJ11" s="4"/>
      <c r="DFK11" s="2"/>
      <c r="DFT11" s="4"/>
      <c r="DFU11" s="4"/>
      <c r="DFV11" s="4"/>
      <c r="DFW11" s="4"/>
      <c r="DFX11" s="4"/>
      <c r="DFY11" s="2"/>
      <c r="DGH11" s="4"/>
      <c r="DGI11" s="4"/>
      <c r="DGJ11" s="4"/>
      <c r="DGK11" s="4"/>
      <c r="DGL11" s="4"/>
      <c r="DGM11" s="2"/>
      <c r="DGV11" s="4"/>
      <c r="DGW11" s="4"/>
      <c r="DGX11" s="4"/>
      <c r="DGY11" s="4"/>
      <c r="DGZ11" s="4"/>
      <c r="DHA11" s="2"/>
      <c r="DHJ11" s="4"/>
      <c r="DHK11" s="4"/>
      <c r="DHL11" s="4"/>
      <c r="DHM11" s="4"/>
      <c r="DHN11" s="4"/>
      <c r="DHO11" s="2"/>
      <c r="DHX11" s="4"/>
      <c r="DHY11" s="4"/>
      <c r="DHZ11" s="4"/>
      <c r="DIA11" s="4"/>
      <c r="DIB11" s="4"/>
      <c r="DIC11" s="2"/>
      <c r="DIL11" s="4"/>
      <c r="DIM11" s="4"/>
      <c r="DIN11" s="4"/>
      <c r="DIO11" s="4"/>
      <c r="DIP11" s="4"/>
      <c r="DIQ11" s="2"/>
      <c r="DIZ11" s="4"/>
      <c r="DJA11" s="4"/>
      <c r="DJB11" s="4"/>
      <c r="DJC11" s="4"/>
      <c r="DJD11" s="4"/>
      <c r="DJE11" s="2"/>
      <c r="DJN11" s="4"/>
      <c r="DJO11" s="4"/>
      <c r="DJP11" s="4"/>
      <c r="DJQ11" s="4"/>
      <c r="DJR11" s="4"/>
      <c r="DJS11" s="2"/>
      <c r="DKB11" s="4"/>
      <c r="DKC11" s="4"/>
      <c r="DKD11" s="4"/>
      <c r="DKE11" s="4"/>
      <c r="DKF11" s="4"/>
      <c r="DKG11" s="2"/>
      <c r="DKP11" s="4"/>
      <c r="DKQ11" s="4"/>
      <c r="DKR11" s="4"/>
      <c r="DKS11" s="4"/>
      <c r="DKT11" s="4"/>
      <c r="DKU11" s="2"/>
      <c r="DLD11" s="4"/>
      <c r="DLE11" s="4"/>
      <c r="DLF11" s="4"/>
      <c r="DLG11" s="4"/>
      <c r="DLH11" s="4"/>
      <c r="DLI11" s="2"/>
      <c r="DLR11" s="4"/>
      <c r="DLS11" s="4"/>
      <c r="DLT11" s="4"/>
      <c r="DLU11" s="4"/>
      <c r="DLV11" s="4"/>
      <c r="DLW11" s="2"/>
      <c r="DMF11" s="4"/>
      <c r="DMG11" s="4"/>
      <c r="DMH11" s="4"/>
      <c r="DMI11" s="4"/>
      <c r="DMJ11" s="4"/>
      <c r="DMK11" s="2"/>
      <c r="DMT11" s="4"/>
      <c r="DMU11" s="4"/>
      <c r="DMV11" s="4"/>
      <c r="DMW11" s="4"/>
      <c r="DMX11" s="4"/>
      <c r="DMY11" s="2"/>
      <c r="DNH11" s="4"/>
      <c r="DNI11" s="4"/>
      <c r="DNJ11" s="4"/>
      <c r="DNK11" s="4"/>
      <c r="DNL11" s="4"/>
      <c r="DNM11" s="2"/>
      <c r="DNV11" s="4"/>
      <c r="DNW11" s="4"/>
      <c r="DNX11" s="4"/>
      <c r="DNY11" s="4"/>
      <c r="DNZ11" s="4"/>
      <c r="DOA11" s="2"/>
      <c r="DOJ11" s="4"/>
      <c r="DOK11" s="4"/>
      <c r="DOL11" s="4"/>
      <c r="DOM11" s="4"/>
      <c r="DON11" s="4"/>
      <c r="DOO11" s="2"/>
      <c r="DOX11" s="4"/>
      <c r="DOY11" s="4"/>
      <c r="DOZ11" s="4"/>
      <c r="DPA11" s="4"/>
      <c r="DPB11" s="4"/>
      <c r="DPC11" s="2"/>
      <c r="DPL11" s="4"/>
      <c r="DPM11" s="4"/>
      <c r="DPN11" s="4"/>
      <c r="DPO11" s="4"/>
      <c r="DPP11" s="4"/>
      <c r="DPQ11" s="2"/>
      <c r="DPZ11" s="4"/>
      <c r="DQA11" s="4"/>
      <c r="DQB11" s="4"/>
      <c r="DQC11" s="4"/>
      <c r="DQD11" s="4"/>
      <c r="DQE11" s="2"/>
      <c r="DQN11" s="4"/>
      <c r="DQO11" s="4"/>
      <c r="DQP11" s="4"/>
      <c r="DQQ11" s="4"/>
      <c r="DQR11" s="4"/>
      <c r="DQS11" s="2"/>
      <c r="DRB11" s="4"/>
      <c r="DRC11" s="4"/>
      <c r="DRD11" s="4"/>
      <c r="DRE11" s="4"/>
      <c r="DRF11" s="4"/>
      <c r="DRG11" s="2"/>
      <c r="DRP11" s="4"/>
      <c r="DRQ11" s="4"/>
      <c r="DRR11" s="4"/>
      <c r="DRS11" s="4"/>
      <c r="DRT11" s="4"/>
      <c r="DRU11" s="2"/>
      <c r="DSD11" s="4"/>
      <c r="DSE11" s="4"/>
      <c r="DSF11" s="4"/>
      <c r="DSG11" s="4"/>
      <c r="DSH11" s="4"/>
      <c r="DSI11" s="2"/>
      <c r="DSR11" s="4"/>
      <c r="DSS11" s="4"/>
      <c r="DST11" s="4"/>
      <c r="DSU11" s="4"/>
      <c r="DSV11" s="4"/>
      <c r="DSW11" s="2"/>
      <c r="DTF11" s="4"/>
      <c r="DTG11" s="4"/>
      <c r="DTH11" s="4"/>
      <c r="DTI11" s="4"/>
      <c r="DTJ11" s="4"/>
      <c r="DTK11" s="2"/>
      <c r="DTT11" s="4"/>
      <c r="DTU11" s="4"/>
      <c r="DTV11" s="4"/>
      <c r="DTW11" s="4"/>
      <c r="DTX11" s="4"/>
      <c r="DTY11" s="2"/>
      <c r="DUH11" s="4"/>
      <c r="DUI11" s="4"/>
      <c r="DUJ11" s="4"/>
      <c r="DUK11" s="4"/>
      <c r="DUL11" s="4"/>
      <c r="DUM11" s="2"/>
      <c r="DUV11" s="4"/>
      <c r="DUW11" s="4"/>
      <c r="DUX11" s="4"/>
      <c r="DUY11" s="4"/>
      <c r="DUZ11" s="4"/>
      <c r="DVA11" s="2"/>
      <c r="DVJ11" s="4"/>
      <c r="DVK11" s="4"/>
      <c r="DVL11" s="4"/>
      <c r="DVM11" s="4"/>
      <c r="DVN11" s="4"/>
      <c r="DVO11" s="2"/>
      <c r="DVX11" s="4"/>
      <c r="DVY11" s="4"/>
      <c r="DVZ11" s="4"/>
      <c r="DWA11" s="4"/>
      <c r="DWB11" s="4"/>
      <c r="DWC11" s="2"/>
      <c r="DWL11" s="4"/>
      <c r="DWM11" s="4"/>
      <c r="DWN11" s="4"/>
      <c r="DWO11" s="4"/>
      <c r="DWP11" s="4"/>
      <c r="DWQ11" s="2"/>
      <c r="DWZ11" s="4"/>
      <c r="DXA11" s="4"/>
      <c r="DXB11" s="4"/>
      <c r="DXC11" s="4"/>
      <c r="DXD11" s="4"/>
      <c r="DXE11" s="2"/>
      <c r="DXN11" s="4"/>
      <c r="DXO11" s="4"/>
      <c r="DXP11" s="4"/>
      <c r="DXQ11" s="4"/>
      <c r="DXR11" s="4"/>
      <c r="DXS11" s="2"/>
      <c r="DYB11" s="4"/>
      <c r="DYC11" s="4"/>
      <c r="DYD11" s="4"/>
      <c r="DYE11" s="4"/>
      <c r="DYF11" s="4"/>
      <c r="DYG11" s="2"/>
      <c r="DYP11" s="4"/>
      <c r="DYQ11" s="4"/>
      <c r="DYR11" s="4"/>
      <c r="DYS11" s="4"/>
      <c r="DYT11" s="4"/>
      <c r="DYU11" s="2"/>
      <c r="DZD11" s="4"/>
      <c r="DZE11" s="4"/>
      <c r="DZF11" s="4"/>
      <c r="DZG11" s="4"/>
      <c r="DZH11" s="4"/>
      <c r="DZI11" s="2"/>
      <c r="DZR11" s="4"/>
      <c r="DZS11" s="4"/>
      <c r="DZT11" s="4"/>
      <c r="DZU11" s="4"/>
      <c r="DZV11" s="4"/>
      <c r="DZW11" s="2"/>
      <c r="EAF11" s="4"/>
      <c r="EAG11" s="4"/>
      <c r="EAH11" s="4"/>
      <c r="EAI11" s="4"/>
      <c r="EAJ11" s="4"/>
      <c r="EAK11" s="2"/>
      <c r="EAT11" s="4"/>
      <c r="EAU11" s="4"/>
      <c r="EAV11" s="4"/>
      <c r="EAW11" s="4"/>
      <c r="EAX11" s="4"/>
      <c r="EAY11" s="2"/>
      <c r="EBH11" s="4"/>
      <c r="EBI11" s="4"/>
      <c r="EBJ11" s="4"/>
      <c r="EBK11" s="4"/>
      <c r="EBL11" s="4"/>
      <c r="EBM11" s="2"/>
      <c r="EBV11" s="4"/>
      <c r="EBW11" s="4"/>
      <c r="EBX11" s="4"/>
      <c r="EBY11" s="4"/>
      <c r="EBZ11" s="4"/>
      <c r="ECA11" s="2"/>
      <c r="ECJ11" s="4"/>
      <c r="ECK11" s="4"/>
      <c r="ECL11" s="4"/>
      <c r="ECM11" s="4"/>
      <c r="ECN11" s="4"/>
      <c r="ECO11" s="2"/>
      <c r="ECX11" s="4"/>
      <c r="ECY11" s="4"/>
      <c r="ECZ11" s="4"/>
      <c r="EDA11" s="4"/>
      <c r="EDB11" s="4"/>
      <c r="EDC11" s="2"/>
      <c r="EDL11" s="4"/>
      <c r="EDM11" s="4"/>
      <c r="EDN11" s="4"/>
      <c r="EDO11" s="4"/>
      <c r="EDP11" s="4"/>
      <c r="EDQ11" s="2"/>
      <c r="EDZ11" s="4"/>
      <c r="EEA11" s="4"/>
      <c r="EEB11" s="4"/>
      <c r="EEC11" s="4"/>
      <c r="EED11" s="4"/>
      <c r="EEE11" s="2"/>
      <c r="EEN11" s="4"/>
      <c r="EEO11" s="4"/>
      <c r="EEP11" s="4"/>
      <c r="EEQ11" s="4"/>
      <c r="EER11" s="4"/>
      <c r="EES11" s="2"/>
      <c r="EFB11" s="4"/>
      <c r="EFC11" s="4"/>
      <c r="EFD11" s="4"/>
      <c r="EFE11" s="4"/>
      <c r="EFF11" s="4"/>
      <c r="EFG11" s="2"/>
      <c r="EFP11" s="4"/>
      <c r="EFQ11" s="4"/>
      <c r="EFR11" s="4"/>
      <c r="EFS11" s="4"/>
      <c r="EFT11" s="4"/>
      <c r="EFU11" s="2"/>
      <c r="EGD11" s="4"/>
      <c r="EGE11" s="4"/>
      <c r="EGF11" s="4"/>
      <c r="EGG11" s="4"/>
      <c r="EGH11" s="4"/>
      <c r="EGI11" s="2"/>
      <c r="EGR11" s="4"/>
      <c r="EGS11" s="4"/>
      <c r="EGT11" s="4"/>
      <c r="EGU11" s="4"/>
      <c r="EGV11" s="4"/>
      <c r="EGW11" s="2"/>
      <c r="EHF11" s="4"/>
      <c r="EHG11" s="4"/>
      <c r="EHH11" s="4"/>
      <c r="EHI11" s="4"/>
      <c r="EHJ11" s="4"/>
      <c r="EHK11" s="2"/>
      <c r="EHT11" s="4"/>
      <c r="EHU11" s="4"/>
      <c r="EHV11" s="4"/>
      <c r="EHW11" s="4"/>
      <c r="EHX11" s="4"/>
      <c r="EHY11" s="2"/>
      <c r="EIH11" s="4"/>
      <c r="EII11" s="4"/>
      <c r="EIJ11" s="4"/>
      <c r="EIK11" s="4"/>
      <c r="EIL11" s="4"/>
      <c r="EIM11" s="2"/>
      <c r="EIV11" s="4"/>
      <c r="EIW11" s="4"/>
      <c r="EIX11" s="4"/>
      <c r="EIY11" s="4"/>
      <c r="EIZ11" s="4"/>
      <c r="EJA11" s="2"/>
      <c r="EJJ11" s="4"/>
      <c r="EJK11" s="4"/>
      <c r="EJL11" s="4"/>
      <c r="EJM11" s="4"/>
      <c r="EJN11" s="4"/>
      <c r="EJO11" s="2"/>
      <c r="EJX11" s="4"/>
      <c r="EJY11" s="4"/>
      <c r="EJZ11" s="4"/>
      <c r="EKA11" s="4"/>
      <c r="EKB11" s="4"/>
      <c r="EKC11" s="2"/>
      <c r="EKL11" s="4"/>
      <c r="EKM11" s="4"/>
      <c r="EKN11" s="4"/>
      <c r="EKO11" s="4"/>
      <c r="EKP11" s="4"/>
      <c r="EKQ11" s="2"/>
      <c r="EKZ11" s="4"/>
      <c r="ELA11" s="4"/>
      <c r="ELB11" s="4"/>
      <c r="ELC11" s="4"/>
      <c r="ELD11" s="4"/>
      <c r="ELE11" s="2"/>
      <c r="ELN11" s="4"/>
      <c r="ELO11" s="4"/>
      <c r="ELP11" s="4"/>
      <c r="ELQ11" s="4"/>
      <c r="ELR11" s="4"/>
      <c r="ELS11" s="2"/>
      <c r="EMB11" s="4"/>
      <c r="EMC11" s="4"/>
      <c r="EMD11" s="4"/>
      <c r="EME11" s="4"/>
      <c r="EMF11" s="4"/>
      <c r="EMG11" s="2"/>
      <c r="EMP11" s="4"/>
      <c r="EMQ11" s="4"/>
      <c r="EMR11" s="4"/>
      <c r="EMS11" s="4"/>
      <c r="EMT11" s="4"/>
      <c r="EMU11" s="2"/>
      <c r="END11" s="4"/>
      <c r="ENE11" s="4"/>
      <c r="ENF11" s="4"/>
      <c r="ENG11" s="4"/>
      <c r="ENH11" s="4"/>
      <c r="ENI11" s="2"/>
      <c r="ENR11" s="4"/>
      <c r="ENS11" s="4"/>
      <c r="ENT11" s="4"/>
      <c r="ENU11" s="4"/>
      <c r="ENV11" s="4"/>
      <c r="ENW11" s="2"/>
      <c r="EOF11" s="4"/>
      <c r="EOG11" s="4"/>
      <c r="EOH11" s="4"/>
      <c r="EOI11" s="4"/>
      <c r="EOJ11" s="4"/>
      <c r="EOK11" s="2"/>
      <c r="EOT11" s="4"/>
      <c r="EOU11" s="4"/>
      <c r="EOV11" s="4"/>
      <c r="EOW11" s="4"/>
      <c r="EOX11" s="4"/>
      <c r="EOY11" s="2"/>
      <c r="EPH11" s="4"/>
      <c r="EPI11" s="4"/>
      <c r="EPJ11" s="4"/>
      <c r="EPK11" s="4"/>
      <c r="EPL11" s="4"/>
      <c r="EPM11" s="2"/>
      <c r="EPV11" s="4"/>
      <c r="EPW11" s="4"/>
      <c r="EPX11" s="4"/>
      <c r="EPY11" s="4"/>
      <c r="EPZ11" s="4"/>
      <c r="EQA11" s="2"/>
      <c r="EQJ11" s="4"/>
      <c r="EQK11" s="4"/>
      <c r="EQL11" s="4"/>
      <c r="EQM11" s="4"/>
      <c r="EQN11" s="4"/>
      <c r="EQO11" s="2"/>
      <c r="EQX11" s="4"/>
      <c r="EQY11" s="4"/>
      <c r="EQZ11" s="4"/>
      <c r="ERA11" s="4"/>
      <c r="ERB11" s="4"/>
      <c r="ERC11" s="2"/>
      <c r="ERL11" s="4"/>
      <c r="ERM11" s="4"/>
      <c r="ERN11" s="4"/>
      <c r="ERO11" s="4"/>
      <c r="ERP11" s="4"/>
      <c r="ERQ11" s="2"/>
      <c r="ERZ11" s="4"/>
      <c r="ESA11" s="4"/>
      <c r="ESB11" s="4"/>
      <c r="ESC11" s="4"/>
      <c r="ESD11" s="4"/>
      <c r="ESE11" s="2"/>
      <c r="ESN11" s="4"/>
      <c r="ESO11" s="4"/>
      <c r="ESP11" s="4"/>
      <c r="ESQ11" s="4"/>
      <c r="ESR11" s="4"/>
      <c r="ESS11" s="2"/>
      <c r="ETB11" s="4"/>
      <c r="ETC11" s="4"/>
      <c r="ETD11" s="4"/>
      <c r="ETE11" s="4"/>
      <c r="ETF11" s="4"/>
      <c r="ETG11" s="2"/>
      <c r="ETP11" s="4"/>
      <c r="ETQ11" s="4"/>
      <c r="ETR11" s="4"/>
      <c r="ETS11" s="4"/>
      <c r="ETT11" s="4"/>
      <c r="ETU11" s="2"/>
      <c r="EUD11" s="4"/>
      <c r="EUE11" s="4"/>
      <c r="EUF11" s="4"/>
      <c r="EUG11" s="4"/>
      <c r="EUH11" s="4"/>
      <c r="EUI11" s="2"/>
      <c r="EUR11" s="4"/>
      <c r="EUS11" s="4"/>
      <c r="EUT11" s="4"/>
      <c r="EUU11" s="4"/>
      <c r="EUV11" s="4"/>
      <c r="EUW11" s="2"/>
      <c r="EVF11" s="4"/>
      <c r="EVG11" s="4"/>
      <c r="EVH11" s="4"/>
      <c r="EVI11" s="4"/>
      <c r="EVJ11" s="4"/>
      <c r="EVK11" s="2"/>
      <c r="EVT11" s="4"/>
      <c r="EVU11" s="4"/>
      <c r="EVV11" s="4"/>
      <c r="EVW11" s="4"/>
      <c r="EVX11" s="4"/>
      <c r="EVY11" s="2"/>
      <c r="EWH11" s="4"/>
      <c r="EWI11" s="4"/>
      <c r="EWJ11" s="4"/>
      <c r="EWK11" s="4"/>
      <c r="EWL11" s="4"/>
      <c r="EWM11" s="2"/>
      <c r="EWV11" s="4"/>
      <c r="EWW11" s="4"/>
      <c r="EWX11" s="4"/>
      <c r="EWY11" s="4"/>
      <c r="EWZ11" s="4"/>
      <c r="EXA11" s="2"/>
      <c r="EXJ11" s="4"/>
      <c r="EXK11" s="4"/>
      <c r="EXL11" s="4"/>
      <c r="EXM11" s="4"/>
      <c r="EXN11" s="4"/>
      <c r="EXO11" s="2"/>
      <c r="EXX11" s="4"/>
      <c r="EXY11" s="4"/>
      <c r="EXZ11" s="4"/>
      <c r="EYA11" s="4"/>
      <c r="EYB11" s="4"/>
      <c r="EYC11" s="2"/>
      <c r="EYL11" s="4"/>
      <c r="EYM11" s="4"/>
      <c r="EYN11" s="4"/>
      <c r="EYO11" s="4"/>
      <c r="EYP11" s="4"/>
      <c r="EYQ11" s="2"/>
      <c r="EYZ11" s="4"/>
      <c r="EZA11" s="4"/>
      <c r="EZB11" s="4"/>
      <c r="EZC11" s="4"/>
      <c r="EZD11" s="4"/>
      <c r="EZE11" s="2"/>
      <c r="EZN11" s="4"/>
      <c r="EZO11" s="4"/>
      <c r="EZP11" s="4"/>
      <c r="EZQ11" s="4"/>
      <c r="EZR11" s="4"/>
      <c r="EZS11" s="2"/>
      <c r="FAB11" s="4"/>
      <c r="FAC11" s="4"/>
      <c r="FAD11" s="4"/>
      <c r="FAE11" s="4"/>
      <c r="FAF11" s="4"/>
      <c r="FAG11" s="2"/>
      <c r="FAP11" s="4"/>
      <c r="FAQ11" s="4"/>
      <c r="FAR11" s="4"/>
      <c r="FAS11" s="4"/>
      <c r="FAT11" s="4"/>
      <c r="FAU11" s="2"/>
      <c r="FBD11" s="4"/>
      <c r="FBE11" s="4"/>
      <c r="FBF11" s="4"/>
      <c r="FBG11" s="4"/>
      <c r="FBH11" s="4"/>
      <c r="FBI11" s="2"/>
      <c r="FBR11" s="4"/>
      <c r="FBS11" s="4"/>
      <c r="FBT11" s="4"/>
      <c r="FBU11" s="4"/>
      <c r="FBV11" s="4"/>
      <c r="FBW11" s="2"/>
      <c r="FCF11" s="4"/>
      <c r="FCG11" s="4"/>
      <c r="FCH11" s="4"/>
      <c r="FCI11" s="4"/>
      <c r="FCJ11" s="4"/>
      <c r="FCK11" s="2"/>
      <c r="FCT11" s="4"/>
      <c r="FCU11" s="4"/>
      <c r="FCV11" s="4"/>
      <c r="FCW11" s="4"/>
      <c r="FCX11" s="4"/>
      <c r="FCY11" s="2"/>
      <c r="FDH11" s="4"/>
      <c r="FDI11" s="4"/>
      <c r="FDJ11" s="4"/>
      <c r="FDK11" s="4"/>
      <c r="FDL11" s="4"/>
      <c r="FDM11" s="2"/>
      <c r="FDV11" s="4"/>
      <c r="FDW11" s="4"/>
      <c r="FDX11" s="4"/>
      <c r="FDY11" s="4"/>
      <c r="FDZ11" s="4"/>
      <c r="FEA11" s="2"/>
      <c r="FEJ11" s="4"/>
      <c r="FEK11" s="4"/>
      <c r="FEL11" s="4"/>
      <c r="FEM11" s="4"/>
      <c r="FEN11" s="4"/>
      <c r="FEO11" s="2"/>
      <c r="FEX11" s="4"/>
      <c r="FEY11" s="4"/>
      <c r="FEZ11" s="4"/>
      <c r="FFA11" s="4"/>
      <c r="FFB11" s="4"/>
      <c r="FFC11" s="2"/>
      <c r="FFL11" s="4"/>
      <c r="FFM11" s="4"/>
      <c r="FFN11" s="4"/>
      <c r="FFO11" s="4"/>
      <c r="FFP11" s="4"/>
      <c r="FFQ11" s="2"/>
      <c r="FFZ11" s="4"/>
      <c r="FGA11" s="4"/>
      <c r="FGB11" s="4"/>
      <c r="FGC11" s="4"/>
      <c r="FGD11" s="4"/>
      <c r="FGE11" s="2"/>
      <c r="FGN11" s="4"/>
      <c r="FGO11" s="4"/>
      <c r="FGP11" s="4"/>
      <c r="FGQ11" s="4"/>
      <c r="FGR11" s="4"/>
      <c r="FGS11" s="2"/>
      <c r="FHB11" s="4"/>
      <c r="FHC11" s="4"/>
      <c r="FHD11" s="4"/>
      <c r="FHE11" s="4"/>
      <c r="FHF11" s="4"/>
      <c r="FHG11" s="2"/>
      <c r="FHP11" s="4"/>
      <c r="FHQ11" s="4"/>
      <c r="FHR11" s="4"/>
      <c r="FHS11" s="4"/>
      <c r="FHT11" s="4"/>
      <c r="FHU11" s="2"/>
      <c r="FID11" s="4"/>
      <c r="FIE11" s="4"/>
      <c r="FIF11" s="4"/>
      <c r="FIG11" s="4"/>
      <c r="FIH11" s="4"/>
      <c r="FII11" s="2"/>
      <c r="FIR11" s="4"/>
      <c r="FIS11" s="4"/>
      <c r="FIT11" s="4"/>
      <c r="FIU11" s="4"/>
      <c r="FIV11" s="4"/>
      <c r="FIW11" s="2"/>
      <c r="FJF11" s="4"/>
      <c r="FJG11" s="4"/>
      <c r="FJH11" s="4"/>
      <c r="FJI11" s="4"/>
      <c r="FJJ11" s="4"/>
      <c r="FJK11" s="2"/>
      <c r="FJT11" s="4"/>
      <c r="FJU11" s="4"/>
      <c r="FJV11" s="4"/>
      <c r="FJW11" s="4"/>
      <c r="FJX11" s="4"/>
      <c r="FJY11" s="2"/>
      <c r="FKH11" s="4"/>
      <c r="FKI11" s="4"/>
      <c r="FKJ11" s="4"/>
      <c r="FKK11" s="4"/>
      <c r="FKL11" s="4"/>
      <c r="FKM11" s="2"/>
      <c r="FKV11" s="4"/>
      <c r="FKW11" s="4"/>
      <c r="FKX11" s="4"/>
      <c r="FKY11" s="4"/>
      <c r="FKZ11" s="4"/>
      <c r="FLA11" s="2"/>
      <c r="FLJ11" s="4"/>
      <c r="FLK11" s="4"/>
      <c r="FLL11" s="4"/>
      <c r="FLM11" s="4"/>
      <c r="FLN11" s="4"/>
      <c r="FLO11" s="2"/>
      <c r="FLX11" s="4"/>
      <c r="FLY11" s="4"/>
      <c r="FLZ11" s="4"/>
      <c r="FMA11" s="4"/>
      <c r="FMB11" s="4"/>
      <c r="FMC11" s="2"/>
      <c r="FML11" s="4"/>
      <c r="FMM11" s="4"/>
      <c r="FMN11" s="4"/>
      <c r="FMO11" s="4"/>
      <c r="FMP11" s="4"/>
      <c r="FMQ11" s="2"/>
      <c r="FMZ11" s="4"/>
      <c r="FNA11" s="4"/>
      <c r="FNB11" s="4"/>
      <c r="FNC11" s="4"/>
      <c r="FND11" s="4"/>
      <c r="FNE11" s="2"/>
      <c r="FNN11" s="4"/>
      <c r="FNO11" s="4"/>
      <c r="FNP11" s="4"/>
      <c r="FNQ11" s="4"/>
      <c r="FNR11" s="4"/>
      <c r="FNS11" s="2"/>
      <c r="FOB11" s="4"/>
      <c r="FOC11" s="4"/>
      <c r="FOD11" s="4"/>
      <c r="FOE11" s="4"/>
      <c r="FOF11" s="4"/>
      <c r="FOG11" s="2"/>
      <c r="FOP11" s="4"/>
      <c r="FOQ11" s="4"/>
      <c r="FOR11" s="4"/>
      <c r="FOS11" s="4"/>
      <c r="FOT11" s="4"/>
      <c r="FOU11" s="2"/>
      <c r="FPD11" s="4"/>
      <c r="FPE11" s="4"/>
      <c r="FPF11" s="4"/>
      <c r="FPG11" s="4"/>
      <c r="FPH11" s="4"/>
      <c r="FPI11" s="2"/>
      <c r="FPR11" s="4"/>
      <c r="FPS11" s="4"/>
      <c r="FPT11" s="4"/>
      <c r="FPU11" s="4"/>
      <c r="FPV11" s="4"/>
      <c r="FPW11" s="2"/>
      <c r="FQF11" s="4"/>
      <c r="FQG11" s="4"/>
      <c r="FQH11" s="4"/>
      <c r="FQI11" s="4"/>
      <c r="FQJ11" s="4"/>
      <c r="FQK11" s="2"/>
      <c r="FQT11" s="4"/>
      <c r="FQU11" s="4"/>
      <c r="FQV11" s="4"/>
      <c r="FQW11" s="4"/>
      <c r="FQX11" s="4"/>
      <c r="FQY11" s="2"/>
      <c r="FRH11" s="4"/>
      <c r="FRI11" s="4"/>
      <c r="FRJ11" s="4"/>
      <c r="FRK11" s="4"/>
      <c r="FRL11" s="4"/>
      <c r="FRM11" s="2"/>
      <c r="FRV11" s="4"/>
      <c r="FRW11" s="4"/>
      <c r="FRX11" s="4"/>
      <c r="FRY11" s="4"/>
      <c r="FRZ11" s="4"/>
      <c r="FSA11" s="2"/>
      <c r="FSJ11" s="4"/>
      <c r="FSK11" s="4"/>
      <c r="FSL11" s="4"/>
      <c r="FSM11" s="4"/>
      <c r="FSN11" s="4"/>
      <c r="FSO11" s="2"/>
      <c r="FSX11" s="4"/>
      <c r="FSY11" s="4"/>
      <c r="FSZ11" s="4"/>
      <c r="FTA11" s="4"/>
      <c r="FTB11" s="4"/>
      <c r="FTC11" s="2"/>
      <c r="FTL11" s="4"/>
      <c r="FTM11" s="4"/>
      <c r="FTN11" s="4"/>
      <c r="FTO11" s="4"/>
      <c r="FTP11" s="4"/>
      <c r="FTQ11" s="2"/>
      <c r="FTZ11" s="4"/>
      <c r="FUA11" s="4"/>
      <c r="FUB11" s="4"/>
      <c r="FUC11" s="4"/>
      <c r="FUD11" s="4"/>
      <c r="FUE11" s="2"/>
      <c r="FUN11" s="4"/>
      <c r="FUO11" s="4"/>
      <c r="FUP11" s="4"/>
      <c r="FUQ11" s="4"/>
      <c r="FUR11" s="4"/>
      <c r="FUS11" s="2"/>
      <c r="FVB11" s="4"/>
      <c r="FVC11" s="4"/>
      <c r="FVD11" s="4"/>
      <c r="FVE11" s="4"/>
      <c r="FVF11" s="4"/>
      <c r="FVG11" s="2"/>
      <c r="FVP11" s="4"/>
      <c r="FVQ11" s="4"/>
      <c r="FVR11" s="4"/>
      <c r="FVS11" s="4"/>
      <c r="FVT11" s="4"/>
      <c r="FVU11" s="2"/>
      <c r="FWD11" s="4"/>
      <c r="FWE11" s="4"/>
      <c r="FWF11" s="4"/>
      <c r="FWG11" s="4"/>
      <c r="FWH11" s="4"/>
      <c r="FWI11" s="2"/>
      <c r="FWR11" s="4"/>
      <c r="FWS11" s="4"/>
      <c r="FWT11" s="4"/>
      <c r="FWU11" s="4"/>
      <c r="FWV11" s="4"/>
      <c r="FWW11" s="2"/>
      <c r="FXF11" s="4"/>
      <c r="FXG11" s="4"/>
      <c r="FXH11" s="4"/>
      <c r="FXI11" s="4"/>
      <c r="FXJ11" s="4"/>
      <c r="FXK11" s="2"/>
      <c r="FXT11" s="4"/>
      <c r="FXU11" s="4"/>
      <c r="FXV11" s="4"/>
      <c r="FXW11" s="4"/>
      <c r="FXX11" s="4"/>
      <c r="FXY11" s="2"/>
      <c r="FYH11" s="4"/>
      <c r="FYI11" s="4"/>
      <c r="FYJ11" s="4"/>
      <c r="FYK11" s="4"/>
      <c r="FYL11" s="4"/>
      <c r="FYM11" s="2"/>
      <c r="FYV11" s="4"/>
      <c r="FYW11" s="4"/>
      <c r="FYX11" s="4"/>
      <c r="FYY11" s="4"/>
      <c r="FYZ11" s="4"/>
      <c r="FZA11" s="2"/>
      <c r="FZJ11" s="4"/>
      <c r="FZK11" s="4"/>
      <c r="FZL11" s="4"/>
      <c r="FZM11" s="4"/>
      <c r="FZN11" s="4"/>
      <c r="FZO11" s="2"/>
      <c r="FZX11" s="4"/>
      <c r="FZY11" s="4"/>
      <c r="FZZ11" s="4"/>
      <c r="GAA11" s="4"/>
      <c r="GAB11" s="4"/>
      <c r="GAC11" s="2"/>
      <c r="GAL11" s="4"/>
      <c r="GAM11" s="4"/>
      <c r="GAN11" s="4"/>
      <c r="GAO11" s="4"/>
      <c r="GAP11" s="4"/>
      <c r="GAQ11" s="2"/>
      <c r="GAZ11" s="4"/>
      <c r="GBA11" s="4"/>
      <c r="GBB11" s="4"/>
      <c r="GBC11" s="4"/>
      <c r="GBD11" s="4"/>
      <c r="GBE11" s="2"/>
      <c r="GBN11" s="4"/>
      <c r="GBO11" s="4"/>
      <c r="GBP11" s="4"/>
      <c r="GBQ11" s="4"/>
      <c r="GBR11" s="4"/>
      <c r="GBS11" s="2"/>
      <c r="GCB11" s="4"/>
      <c r="GCC11" s="4"/>
      <c r="GCD11" s="4"/>
      <c r="GCE11" s="4"/>
      <c r="GCF11" s="4"/>
      <c r="GCG11" s="2"/>
      <c r="GCP11" s="4"/>
      <c r="GCQ11" s="4"/>
      <c r="GCR11" s="4"/>
      <c r="GCS11" s="4"/>
      <c r="GCT11" s="4"/>
      <c r="GCU11" s="2"/>
      <c r="GDD11" s="4"/>
      <c r="GDE11" s="4"/>
      <c r="GDF11" s="4"/>
      <c r="GDG11" s="4"/>
      <c r="GDH11" s="4"/>
      <c r="GDI11" s="2"/>
      <c r="GDR11" s="4"/>
      <c r="GDS11" s="4"/>
      <c r="GDT11" s="4"/>
      <c r="GDU11" s="4"/>
      <c r="GDV11" s="4"/>
      <c r="GDW11" s="2"/>
      <c r="GEF11" s="4"/>
      <c r="GEG11" s="4"/>
      <c r="GEH11" s="4"/>
      <c r="GEI11" s="4"/>
      <c r="GEJ11" s="4"/>
      <c r="GEK11" s="2"/>
      <c r="GET11" s="4"/>
      <c r="GEU11" s="4"/>
      <c r="GEV11" s="4"/>
      <c r="GEW11" s="4"/>
      <c r="GEX11" s="4"/>
      <c r="GEY11" s="2"/>
      <c r="GFH11" s="4"/>
      <c r="GFI11" s="4"/>
      <c r="GFJ11" s="4"/>
      <c r="GFK11" s="4"/>
      <c r="GFL11" s="4"/>
      <c r="GFM11" s="2"/>
      <c r="GFV11" s="4"/>
      <c r="GFW11" s="4"/>
      <c r="GFX11" s="4"/>
      <c r="GFY11" s="4"/>
      <c r="GFZ11" s="4"/>
      <c r="GGA11" s="2"/>
      <c r="GGJ11" s="4"/>
      <c r="GGK11" s="4"/>
      <c r="GGL11" s="4"/>
      <c r="GGM11" s="4"/>
      <c r="GGN11" s="4"/>
      <c r="GGO11" s="2"/>
      <c r="GGX11" s="4"/>
      <c r="GGY11" s="4"/>
      <c r="GGZ11" s="4"/>
      <c r="GHA11" s="4"/>
      <c r="GHB11" s="4"/>
      <c r="GHC11" s="2"/>
      <c r="GHL11" s="4"/>
      <c r="GHM11" s="4"/>
      <c r="GHN11" s="4"/>
      <c r="GHO11" s="4"/>
      <c r="GHP11" s="4"/>
      <c r="GHQ11" s="2"/>
      <c r="GHZ11" s="4"/>
      <c r="GIA11" s="4"/>
      <c r="GIB11" s="4"/>
      <c r="GIC11" s="4"/>
      <c r="GID11" s="4"/>
      <c r="GIE11" s="2"/>
      <c r="GIN11" s="4"/>
      <c r="GIO11" s="4"/>
      <c r="GIP11" s="4"/>
      <c r="GIQ11" s="4"/>
      <c r="GIR11" s="4"/>
      <c r="GIS11" s="2"/>
      <c r="GJB11" s="4"/>
      <c r="GJC11" s="4"/>
      <c r="GJD11" s="4"/>
      <c r="GJE11" s="4"/>
      <c r="GJF11" s="4"/>
      <c r="GJG11" s="2"/>
      <c r="GJP11" s="4"/>
      <c r="GJQ11" s="4"/>
      <c r="GJR11" s="4"/>
      <c r="GJS11" s="4"/>
      <c r="GJT11" s="4"/>
      <c r="GJU11" s="2"/>
      <c r="GKD11" s="4"/>
      <c r="GKE11" s="4"/>
      <c r="GKF11" s="4"/>
      <c r="GKG11" s="4"/>
      <c r="GKH11" s="4"/>
      <c r="GKI11" s="2"/>
      <c r="GKR11" s="4"/>
      <c r="GKS11" s="4"/>
      <c r="GKT11" s="4"/>
      <c r="GKU11" s="4"/>
      <c r="GKV11" s="4"/>
      <c r="GKW11" s="2"/>
      <c r="GLF11" s="4"/>
      <c r="GLG11" s="4"/>
      <c r="GLH11" s="4"/>
      <c r="GLI11" s="4"/>
      <c r="GLJ11" s="4"/>
      <c r="GLK11" s="2"/>
      <c r="GLT11" s="4"/>
      <c r="GLU11" s="4"/>
      <c r="GLV11" s="4"/>
      <c r="GLW11" s="4"/>
      <c r="GLX11" s="4"/>
      <c r="GLY11" s="2"/>
      <c r="GMH11" s="4"/>
      <c r="GMI11" s="4"/>
      <c r="GMJ11" s="4"/>
      <c r="GMK11" s="4"/>
      <c r="GML11" s="4"/>
      <c r="GMM11" s="2"/>
      <c r="GMV11" s="4"/>
      <c r="GMW11" s="4"/>
      <c r="GMX11" s="4"/>
      <c r="GMY11" s="4"/>
      <c r="GMZ11" s="4"/>
      <c r="GNA11" s="2"/>
      <c r="GNJ11" s="4"/>
      <c r="GNK11" s="4"/>
      <c r="GNL11" s="4"/>
      <c r="GNM11" s="4"/>
      <c r="GNN11" s="4"/>
      <c r="GNO11" s="2"/>
      <c r="GNX11" s="4"/>
      <c r="GNY11" s="4"/>
      <c r="GNZ11" s="4"/>
      <c r="GOA11" s="4"/>
      <c r="GOB11" s="4"/>
      <c r="GOC11" s="2"/>
      <c r="GOL11" s="4"/>
      <c r="GOM11" s="4"/>
      <c r="GON11" s="4"/>
      <c r="GOO11" s="4"/>
      <c r="GOP11" s="4"/>
      <c r="GOQ11" s="2"/>
      <c r="GOZ11" s="4"/>
      <c r="GPA11" s="4"/>
      <c r="GPB11" s="4"/>
      <c r="GPC11" s="4"/>
      <c r="GPD11" s="4"/>
      <c r="GPE11" s="2"/>
      <c r="GPN11" s="4"/>
      <c r="GPO11" s="4"/>
      <c r="GPP11" s="4"/>
      <c r="GPQ11" s="4"/>
      <c r="GPR11" s="4"/>
      <c r="GPS11" s="2"/>
      <c r="GQB11" s="4"/>
      <c r="GQC11" s="4"/>
      <c r="GQD11" s="4"/>
      <c r="GQE11" s="4"/>
      <c r="GQF11" s="4"/>
      <c r="GQG11" s="2"/>
      <c r="GQP11" s="4"/>
      <c r="GQQ11" s="4"/>
      <c r="GQR11" s="4"/>
      <c r="GQS11" s="4"/>
      <c r="GQT11" s="4"/>
      <c r="GQU11" s="2"/>
      <c r="GRD11" s="4"/>
      <c r="GRE11" s="4"/>
      <c r="GRF11" s="4"/>
      <c r="GRG11" s="4"/>
      <c r="GRH11" s="4"/>
      <c r="GRI11" s="2"/>
      <c r="GRR11" s="4"/>
      <c r="GRS11" s="4"/>
      <c r="GRT11" s="4"/>
      <c r="GRU11" s="4"/>
      <c r="GRV11" s="4"/>
      <c r="GRW11" s="2"/>
      <c r="GSF11" s="4"/>
      <c r="GSG11" s="4"/>
      <c r="GSH11" s="4"/>
      <c r="GSI11" s="4"/>
      <c r="GSJ11" s="4"/>
      <c r="GSK11" s="2"/>
      <c r="GST11" s="4"/>
      <c r="GSU11" s="4"/>
      <c r="GSV11" s="4"/>
      <c r="GSW11" s="4"/>
      <c r="GSX11" s="4"/>
      <c r="GSY11" s="2"/>
      <c r="GTH11" s="4"/>
      <c r="GTI11" s="4"/>
      <c r="GTJ11" s="4"/>
      <c r="GTK11" s="4"/>
      <c r="GTL11" s="4"/>
      <c r="GTM11" s="2"/>
      <c r="GTV11" s="4"/>
      <c r="GTW11" s="4"/>
      <c r="GTX11" s="4"/>
      <c r="GTY11" s="4"/>
      <c r="GTZ11" s="4"/>
      <c r="GUA11" s="2"/>
      <c r="GUJ11" s="4"/>
      <c r="GUK11" s="4"/>
      <c r="GUL11" s="4"/>
      <c r="GUM11" s="4"/>
      <c r="GUN11" s="4"/>
      <c r="GUO11" s="2"/>
      <c r="GUX11" s="4"/>
      <c r="GUY11" s="4"/>
      <c r="GUZ11" s="4"/>
      <c r="GVA11" s="4"/>
      <c r="GVB11" s="4"/>
      <c r="GVC11" s="2"/>
      <c r="GVL11" s="4"/>
      <c r="GVM11" s="4"/>
      <c r="GVN11" s="4"/>
      <c r="GVO11" s="4"/>
      <c r="GVP11" s="4"/>
      <c r="GVQ11" s="2"/>
      <c r="GVZ11" s="4"/>
      <c r="GWA11" s="4"/>
      <c r="GWB11" s="4"/>
      <c r="GWC11" s="4"/>
      <c r="GWD11" s="4"/>
      <c r="GWE11" s="2"/>
      <c r="GWN11" s="4"/>
      <c r="GWO11" s="4"/>
      <c r="GWP11" s="4"/>
      <c r="GWQ11" s="4"/>
      <c r="GWR11" s="4"/>
      <c r="GWS11" s="2"/>
      <c r="GXB11" s="4"/>
      <c r="GXC11" s="4"/>
      <c r="GXD11" s="4"/>
      <c r="GXE11" s="4"/>
      <c r="GXF11" s="4"/>
      <c r="GXG11" s="2"/>
      <c r="GXP11" s="4"/>
      <c r="GXQ11" s="4"/>
      <c r="GXR11" s="4"/>
      <c r="GXS11" s="4"/>
      <c r="GXT11" s="4"/>
      <c r="GXU11" s="2"/>
      <c r="GYD11" s="4"/>
      <c r="GYE11" s="4"/>
      <c r="GYF11" s="4"/>
      <c r="GYG11" s="4"/>
      <c r="GYH11" s="4"/>
      <c r="GYI11" s="2"/>
      <c r="GYR11" s="4"/>
      <c r="GYS11" s="4"/>
      <c r="GYT11" s="4"/>
      <c r="GYU11" s="4"/>
      <c r="GYV11" s="4"/>
      <c r="GYW11" s="2"/>
      <c r="GZF11" s="4"/>
      <c r="GZG11" s="4"/>
      <c r="GZH11" s="4"/>
      <c r="GZI11" s="4"/>
      <c r="GZJ11" s="4"/>
      <c r="GZK11" s="2"/>
      <c r="GZT11" s="4"/>
      <c r="GZU11" s="4"/>
      <c r="GZV11" s="4"/>
      <c r="GZW11" s="4"/>
      <c r="GZX11" s="4"/>
      <c r="GZY11" s="2"/>
      <c r="HAH11" s="4"/>
      <c r="HAI11" s="4"/>
      <c r="HAJ11" s="4"/>
      <c r="HAK11" s="4"/>
      <c r="HAL11" s="4"/>
      <c r="HAM11" s="2"/>
      <c r="HAV11" s="4"/>
      <c r="HAW11" s="4"/>
      <c r="HAX11" s="4"/>
      <c r="HAY11" s="4"/>
      <c r="HAZ11" s="4"/>
      <c r="HBA11" s="2"/>
      <c r="HBJ11" s="4"/>
      <c r="HBK11" s="4"/>
      <c r="HBL11" s="4"/>
      <c r="HBM11" s="4"/>
      <c r="HBN11" s="4"/>
      <c r="HBO11" s="2"/>
      <c r="HBX11" s="4"/>
      <c r="HBY11" s="4"/>
      <c r="HBZ11" s="4"/>
      <c r="HCA11" s="4"/>
      <c r="HCB11" s="4"/>
      <c r="HCC11" s="2"/>
      <c r="HCL11" s="4"/>
      <c r="HCM11" s="4"/>
      <c r="HCN11" s="4"/>
      <c r="HCO11" s="4"/>
      <c r="HCP11" s="4"/>
      <c r="HCQ11" s="2"/>
      <c r="HCZ11" s="4"/>
      <c r="HDA11" s="4"/>
      <c r="HDB11" s="4"/>
      <c r="HDC11" s="4"/>
      <c r="HDD11" s="4"/>
      <c r="HDE11" s="2"/>
      <c r="HDN11" s="4"/>
      <c r="HDO11" s="4"/>
      <c r="HDP11" s="4"/>
      <c r="HDQ11" s="4"/>
      <c r="HDR11" s="4"/>
      <c r="HDS11" s="2"/>
      <c r="HEB11" s="4"/>
      <c r="HEC11" s="4"/>
      <c r="HED11" s="4"/>
      <c r="HEE11" s="4"/>
      <c r="HEF11" s="4"/>
      <c r="HEG11" s="2"/>
      <c r="HEP11" s="4"/>
      <c r="HEQ11" s="4"/>
      <c r="HER11" s="4"/>
      <c r="HES11" s="4"/>
      <c r="HET11" s="4"/>
      <c r="HEU11" s="2"/>
      <c r="HFD11" s="4"/>
      <c r="HFE11" s="4"/>
      <c r="HFF11" s="4"/>
      <c r="HFG11" s="4"/>
      <c r="HFH11" s="4"/>
      <c r="HFI11" s="2"/>
      <c r="HFR11" s="4"/>
      <c r="HFS11" s="4"/>
      <c r="HFT11" s="4"/>
      <c r="HFU11" s="4"/>
      <c r="HFV11" s="4"/>
      <c r="HFW11" s="2"/>
      <c r="HGF11" s="4"/>
      <c r="HGG11" s="4"/>
      <c r="HGH11" s="4"/>
      <c r="HGI11" s="4"/>
      <c r="HGJ11" s="4"/>
      <c r="HGK11" s="2"/>
      <c r="HGT11" s="4"/>
      <c r="HGU11" s="4"/>
      <c r="HGV11" s="4"/>
      <c r="HGW11" s="4"/>
      <c r="HGX11" s="4"/>
      <c r="HGY11" s="2"/>
      <c r="HHH11" s="4"/>
      <c r="HHI11" s="4"/>
      <c r="HHJ11" s="4"/>
      <c r="HHK11" s="4"/>
      <c r="HHL11" s="4"/>
      <c r="HHM11" s="2"/>
      <c r="HHV11" s="4"/>
      <c r="HHW11" s="4"/>
      <c r="HHX11" s="4"/>
      <c r="HHY11" s="4"/>
      <c r="HHZ11" s="4"/>
      <c r="HIA11" s="2"/>
      <c r="HIJ11" s="4"/>
      <c r="HIK11" s="4"/>
      <c r="HIL11" s="4"/>
      <c r="HIM11" s="4"/>
      <c r="HIN11" s="4"/>
      <c r="HIO11" s="2"/>
      <c r="HIX11" s="4"/>
      <c r="HIY11" s="4"/>
      <c r="HIZ11" s="4"/>
      <c r="HJA11" s="4"/>
      <c r="HJB11" s="4"/>
      <c r="HJC11" s="2"/>
      <c r="HJL11" s="4"/>
      <c r="HJM11" s="4"/>
      <c r="HJN11" s="4"/>
      <c r="HJO11" s="4"/>
      <c r="HJP11" s="4"/>
      <c r="HJQ11" s="2"/>
      <c r="HJZ11" s="4"/>
      <c r="HKA11" s="4"/>
      <c r="HKB11" s="4"/>
      <c r="HKC11" s="4"/>
      <c r="HKD11" s="4"/>
      <c r="HKE11" s="2"/>
      <c r="HKN11" s="4"/>
      <c r="HKO11" s="4"/>
      <c r="HKP11" s="4"/>
      <c r="HKQ11" s="4"/>
      <c r="HKR11" s="4"/>
      <c r="HKS11" s="2"/>
      <c r="HLB11" s="4"/>
      <c r="HLC11" s="4"/>
      <c r="HLD11" s="4"/>
      <c r="HLE11" s="4"/>
      <c r="HLF11" s="4"/>
      <c r="HLG11" s="2"/>
      <c r="HLP11" s="4"/>
      <c r="HLQ11" s="4"/>
      <c r="HLR11" s="4"/>
      <c r="HLS11" s="4"/>
      <c r="HLT11" s="4"/>
      <c r="HLU11" s="2"/>
      <c r="HMD11" s="4"/>
      <c r="HME11" s="4"/>
      <c r="HMF11" s="4"/>
      <c r="HMG11" s="4"/>
      <c r="HMH11" s="4"/>
      <c r="HMI11" s="2"/>
      <c r="HMR11" s="4"/>
      <c r="HMS11" s="4"/>
      <c r="HMT11" s="4"/>
      <c r="HMU11" s="4"/>
      <c r="HMV11" s="4"/>
      <c r="HMW11" s="2"/>
      <c r="HNF11" s="4"/>
      <c r="HNG11" s="4"/>
      <c r="HNH11" s="4"/>
      <c r="HNI11" s="4"/>
      <c r="HNJ11" s="4"/>
      <c r="HNK11" s="2"/>
      <c r="HNT11" s="4"/>
      <c r="HNU11" s="4"/>
      <c r="HNV11" s="4"/>
      <c r="HNW11" s="4"/>
      <c r="HNX11" s="4"/>
      <c r="HNY11" s="2"/>
      <c r="HOH11" s="4"/>
      <c r="HOI11" s="4"/>
      <c r="HOJ11" s="4"/>
      <c r="HOK11" s="4"/>
      <c r="HOL11" s="4"/>
      <c r="HOM11" s="2"/>
      <c r="HOV11" s="4"/>
      <c r="HOW11" s="4"/>
      <c r="HOX11" s="4"/>
      <c r="HOY11" s="4"/>
      <c r="HOZ11" s="4"/>
      <c r="HPA11" s="2"/>
      <c r="HPJ11" s="4"/>
      <c r="HPK11" s="4"/>
      <c r="HPL11" s="4"/>
      <c r="HPM11" s="4"/>
      <c r="HPN11" s="4"/>
      <c r="HPO11" s="2"/>
      <c r="HPX11" s="4"/>
      <c r="HPY11" s="4"/>
      <c r="HPZ11" s="4"/>
      <c r="HQA11" s="4"/>
      <c r="HQB11" s="4"/>
      <c r="HQC11" s="2"/>
      <c r="HQL11" s="4"/>
      <c r="HQM11" s="4"/>
      <c r="HQN11" s="4"/>
      <c r="HQO11" s="4"/>
      <c r="HQP11" s="4"/>
      <c r="HQQ11" s="2"/>
      <c r="HQZ11" s="4"/>
      <c r="HRA11" s="4"/>
      <c r="HRB11" s="4"/>
      <c r="HRC11" s="4"/>
      <c r="HRD11" s="4"/>
      <c r="HRE11" s="2"/>
      <c r="HRN11" s="4"/>
      <c r="HRO11" s="4"/>
      <c r="HRP11" s="4"/>
      <c r="HRQ11" s="4"/>
      <c r="HRR11" s="4"/>
      <c r="HRS11" s="2"/>
      <c r="HSB11" s="4"/>
      <c r="HSC11" s="4"/>
      <c r="HSD11" s="4"/>
      <c r="HSE11" s="4"/>
      <c r="HSF11" s="4"/>
      <c r="HSG11" s="2"/>
      <c r="HSP11" s="4"/>
      <c r="HSQ11" s="4"/>
      <c r="HSR11" s="4"/>
      <c r="HSS11" s="4"/>
      <c r="HST11" s="4"/>
      <c r="HSU11" s="2"/>
      <c r="HTD11" s="4"/>
      <c r="HTE11" s="4"/>
      <c r="HTF11" s="4"/>
      <c r="HTG11" s="4"/>
      <c r="HTH11" s="4"/>
      <c r="HTI11" s="2"/>
      <c r="HTR11" s="4"/>
      <c r="HTS11" s="4"/>
      <c r="HTT11" s="4"/>
      <c r="HTU11" s="4"/>
      <c r="HTV11" s="4"/>
      <c r="HTW11" s="2"/>
      <c r="HUF11" s="4"/>
      <c r="HUG11" s="4"/>
      <c r="HUH11" s="4"/>
      <c r="HUI11" s="4"/>
      <c r="HUJ11" s="4"/>
      <c r="HUK11" s="2"/>
      <c r="HUT11" s="4"/>
      <c r="HUU11" s="4"/>
      <c r="HUV11" s="4"/>
      <c r="HUW11" s="4"/>
      <c r="HUX11" s="4"/>
      <c r="HUY11" s="2"/>
      <c r="HVH11" s="4"/>
      <c r="HVI11" s="4"/>
      <c r="HVJ11" s="4"/>
      <c r="HVK11" s="4"/>
      <c r="HVL11" s="4"/>
      <c r="HVM11" s="2"/>
      <c r="HVV11" s="4"/>
      <c r="HVW11" s="4"/>
      <c r="HVX11" s="4"/>
      <c r="HVY11" s="4"/>
      <c r="HVZ11" s="4"/>
      <c r="HWA11" s="2"/>
      <c r="HWJ11" s="4"/>
      <c r="HWK11" s="4"/>
      <c r="HWL11" s="4"/>
      <c r="HWM11" s="4"/>
      <c r="HWN11" s="4"/>
      <c r="HWO11" s="2"/>
      <c r="HWX11" s="4"/>
      <c r="HWY11" s="4"/>
      <c r="HWZ11" s="4"/>
      <c r="HXA11" s="4"/>
      <c r="HXB11" s="4"/>
      <c r="HXC11" s="2"/>
      <c r="HXL11" s="4"/>
      <c r="HXM11" s="4"/>
      <c r="HXN11" s="4"/>
      <c r="HXO11" s="4"/>
      <c r="HXP11" s="4"/>
      <c r="HXQ11" s="2"/>
      <c r="HXZ11" s="4"/>
      <c r="HYA11" s="4"/>
      <c r="HYB11" s="4"/>
      <c r="HYC11" s="4"/>
      <c r="HYD11" s="4"/>
      <c r="HYE11" s="2"/>
      <c r="HYN11" s="4"/>
      <c r="HYO11" s="4"/>
      <c r="HYP11" s="4"/>
      <c r="HYQ11" s="4"/>
      <c r="HYR11" s="4"/>
      <c r="HYS11" s="2"/>
      <c r="HZB11" s="4"/>
      <c r="HZC11" s="4"/>
      <c r="HZD11" s="4"/>
      <c r="HZE11" s="4"/>
      <c r="HZF11" s="4"/>
      <c r="HZG11" s="2"/>
      <c r="HZP11" s="4"/>
      <c r="HZQ11" s="4"/>
      <c r="HZR11" s="4"/>
      <c r="HZS11" s="4"/>
      <c r="HZT11" s="4"/>
      <c r="HZU11" s="2"/>
      <c r="IAD11" s="4"/>
      <c r="IAE11" s="4"/>
      <c r="IAF11" s="4"/>
      <c r="IAG11" s="4"/>
      <c r="IAH11" s="4"/>
      <c r="IAI11" s="2"/>
      <c r="IAR11" s="4"/>
      <c r="IAS11" s="4"/>
      <c r="IAT11" s="4"/>
      <c r="IAU11" s="4"/>
      <c r="IAV11" s="4"/>
      <c r="IAW11" s="2"/>
      <c r="IBF11" s="4"/>
      <c r="IBG11" s="4"/>
      <c r="IBH11" s="4"/>
      <c r="IBI11" s="4"/>
      <c r="IBJ11" s="4"/>
      <c r="IBK11" s="2"/>
      <c r="IBT11" s="4"/>
      <c r="IBU11" s="4"/>
      <c r="IBV11" s="4"/>
      <c r="IBW11" s="4"/>
      <c r="IBX11" s="4"/>
      <c r="IBY11" s="2"/>
      <c r="ICH11" s="4"/>
      <c r="ICI11" s="4"/>
      <c r="ICJ11" s="4"/>
      <c r="ICK11" s="4"/>
      <c r="ICL11" s="4"/>
      <c r="ICM11" s="2"/>
      <c r="ICV11" s="4"/>
      <c r="ICW11" s="4"/>
      <c r="ICX11" s="4"/>
      <c r="ICY11" s="4"/>
      <c r="ICZ11" s="4"/>
      <c r="IDA11" s="2"/>
      <c r="IDJ11" s="4"/>
      <c r="IDK11" s="4"/>
      <c r="IDL11" s="4"/>
      <c r="IDM11" s="4"/>
      <c r="IDN11" s="4"/>
      <c r="IDO11" s="2"/>
      <c r="IDX11" s="4"/>
      <c r="IDY11" s="4"/>
      <c r="IDZ11" s="4"/>
      <c r="IEA11" s="4"/>
      <c r="IEB11" s="4"/>
      <c r="IEC11" s="2"/>
      <c r="IEL11" s="4"/>
      <c r="IEM11" s="4"/>
      <c r="IEN11" s="4"/>
      <c r="IEO11" s="4"/>
      <c r="IEP11" s="4"/>
      <c r="IEQ11" s="2"/>
      <c r="IEZ11" s="4"/>
      <c r="IFA11" s="4"/>
      <c r="IFB11" s="4"/>
      <c r="IFC11" s="4"/>
      <c r="IFD11" s="4"/>
      <c r="IFE11" s="2"/>
      <c r="IFN11" s="4"/>
      <c r="IFO11" s="4"/>
      <c r="IFP11" s="4"/>
      <c r="IFQ11" s="4"/>
      <c r="IFR11" s="4"/>
      <c r="IFS11" s="2"/>
      <c r="IGB11" s="4"/>
      <c r="IGC11" s="4"/>
      <c r="IGD11" s="4"/>
      <c r="IGE11" s="4"/>
      <c r="IGF11" s="4"/>
      <c r="IGG11" s="2"/>
      <c r="IGP11" s="4"/>
      <c r="IGQ11" s="4"/>
      <c r="IGR11" s="4"/>
      <c r="IGS11" s="4"/>
      <c r="IGT11" s="4"/>
      <c r="IGU11" s="2"/>
      <c r="IHD11" s="4"/>
      <c r="IHE11" s="4"/>
      <c r="IHF11" s="4"/>
      <c r="IHG11" s="4"/>
      <c r="IHH11" s="4"/>
      <c r="IHI11" s="2"/>
      <c r="IHR11" s="4"/>
      <c r="IHS11" s="4"/>
      <c r="IHT11" s="4"/>
      <c r="IHU11" s="4"/>
      <c r="IHV11" s="4"/>
      <c r="IHW11" s="2"/>
      <c r="IIF11" s="4"/>
      <c r="IIG11" s="4"/>
      <c r="IIH11" s="4"/>
      <c r="III11" s="4"/>
      <c r="IIJ11" s="4"/>
      <c r="IIK11" s="2"/>
      <c r="IIT11" s="4"/>
      <c r="IIU11" s="4"/>
      <c r="IIV11" s="4"/>
      <c r="IIW11" s="4"/>
      <c r="IIX11" s="4"/>
      <c r="IIY11" s="2"/>
      <c r="IJH11" s="4"/>
      <c r="IJI11" s="4"/>
      <c r="IJJ11" s="4"/>
      <c r="IJK11" s="4"/>
      <c r="IJL11" s="4"/>
      <c r="IJM11" s="2"/>
      <c r="IJV11" s="4"/>
      <c r="IJW11" s="4"/>
      <c r="IJX11" s="4"/>
      <c r="IJY11" s="4"/>
      <c r="IJZ11" s="4"/>
      <c r="IKA11" s="2"/>
      <c r="IKJ11" s="4"/>
      <c r="IKK11" s="4"/>
      <c r="IKL11" s="4"/>
      <c r="IKM11" s="4"/>
      <c r="IKN11" s="4"/>
      <c r="IKO11" s="2"/>
      <c r="IKX11" s="4"/>
      <c r="IKY11" s="4"/>
      <c r="IKZ11" s="4"/>
      <c r="ILA11" s="4"/>
      <c r="ILB11" s="4"/>
      <c r="ILC11" s="2"/>
      <c r="ILL11" s="4"/>
      <c r="ILM11" s="4"/>
      <c r="ILN11" s="4"/>
      <c r="ILO11" s="4"/>
      <c r="ILP11" s="4"/>
      <c r="ILQ11" s="2"/>
      <c r="ILZ11" s="4"/>
      <c r="IMA11" s="4"/>
      <c r="IMB11" s="4"/>
      <c r="IMC11" s="4"/>
      <c r="IMD11" s="4"/>
      <c r="IME11" s="2"/>
      <c r="IMN11" s="4"/>
      <c r="IMO11" s="4"/>
      <c r="IMP11" s="4"/>
      <c r="IMQ11" s="4"/>
      <c r="IMR11" s="4"/>
      <c r="IMS11" s="2"/>
      <c r="INB11" s="4"/>
      <c r="INC11" s="4"/>
      <c r="IND11" s="4"/>
      <c r="INE11" s="4"/>
      <c r="INF11" s="4"/>
      <c r="ING11" s="2"/>
      <c r="INP11" s="4"/>
      <c r="INQ11" s="4"/>
      <c r="INR11" s="4"/>
      <c r="INS11" s="4"/>
      <c r="INT11" s="4"/>
      <c r="INU11" s="2"/>
      <c r="IOD11" s="4"/>
      <c r="IOE11" s="4"/>
      <c r="IOF11" s="4"/>
      <c r="IOG11" s="4"/>
      <c r="IOH11" s="4"/>
      <c r="IOI11" s="2"/>
      <c r="IOR11" s="4"/>
      <c r="IOS11" s="4"/>
      <c r="IOT11" s="4"/>
      <c r="IOU11" s="4"/>
      <c r="IOV11" s="4"/>
      <c r="IOW11" s="2"/>
      <c r="IPF11" s="4"/>
      <c r="IPG11" s="4"/>
      <c r="IPH11" s="4"/>
      <c r="IPI11" s="4"/>
      <c r="IPJ11" s="4"/>
      <c r="IPK11" s="2"/>
      <c r="IPT11" s="4"/>
      <c r="IPU11" s="4"/>
      <c r="IPV11" s="4"/>
      <c r="IPW11" s="4"/>
      <c r="IPX11" s="4"/>
      <c r="IPY11" s="2"/>
      <c r="IQH11" s="4"/>
      <c r="IQI11" s="4"/>
      <c r="IQJ11" s="4"/>
      <c r="IQK11" s="4"/>
      <c r="IQL11" s="4"/>
      <c r="IQM11" s="2"/>
      <c r="IQV11" s="4"/>
      <c r="IQW11" s="4"/>
      <c r="IQX11" s="4"/>
      <c r="IQY11" s="4"/>
      <c r="IQZ11" s="4"/>
      <c r="IRA11" s="2"/>
      <c r="IRJ11" s="4"/>
      <c r="IRK11" s="4"/>
      <c r="IRL11" s="4"/>
      <c r="IRM11" s="4"/>
      <c r="IRN11" s="4"/>
      <c r="IRO11" s="2"/>
      <c r="IRX11" s="4"/>
      <c r="IRY11" s="4"/>
      <c r="IRZ11" s="4"/>
      <c r="ISA11" s="4"/>
      <c r="ISB11" s="4"/>
      <c r="ISC11" s="2"/>
      <c r="ISL11" s="4"/>
      <c r="ISM11" s="4"/>
      <c r="ISN11" s="4"/>
      <c r="ISO11" s="4"/>
      <c r="ISP11" s="4"/>
      <c r="ISQ11" s="2"/>
      <c r="ISZ11" s="4"/>
      <c r="ITA11" s="4"/>
      <c r="ITB11" s="4"/>
      <c r="ITC11" s="4"/>
      <c r="ITD11" s="4"/>
      <c r="ITE11" s="2"/>
      <c r="ITN11" s="4"/>
      <c r="ITO11" s="4"/>
      <c r="ITP11" s="4"/>
      <c r="ITQ11" s="4"/>
      <c r="ITR11" s="4"/>
      <c r="ITS11" s="2"/>
      <c r="IUB11" s="4"/>
      <c r="IUC11" s="4"/>
      <c r="IUD11" s="4"/>
      <c r="IUE11" s="4"/>
      <c r="IUF11" s="4"/>
      <c r="IUG11" s="2"/>
      <c r="IUP11" s="4"/>
      <c r="IUQ11" s="4"/>
      <c r="IUR11" s="4"/>
      <c r="IUS11" s="4"/>
      <c r="IUT11" s="4"/>
      <c r="IUU11" s="2"/>
      <c r="IVD11" s="4"/>
      <c r="IVE11" s="4"/>
      <c r="IVF11" s="4"/>
      <c r="IVG11" s="4"/>
      <c r="IVH11" s="4"/>
      <c r="IVI11" s="2"/>
      <c r="IVR11" s="4"/>
      <c r="IVS11" s="4"/>
      <c r="IVT11" s="4"/>
      <c r="IVU11" s="4"/>
      <c r="IVV11" s="4"/>
      <c r="IVW11" s="2"/>
      <c r="IWF11" s="4"/>
      <c r="IWG11" s="4"/>
      <c r="IWH11" s="4"/>
      <c r="IWI11" s="4"/>
      <c r="IWJ11" s="4"/>
      <c r="IWK11" s="2"/>
      <c r="IWT11" s="4"/>
      <c r="IWU11" s="4"/>
      <c r="IWV11" s="4"/>
      <c r="IWW11" s="4"/>
      <c r="IWX11" s="4"/>
      <c r="IWY11" s="2"/>
      <c r="IXH11" s="4"/>
      <c r="IXI11" s="4"/>
      <c r="IXJ11" s="4"/>
      <c r="IXK11" s="4"/>
      <c r="IXL11" s="4"/>
      <c r="IXM11" s="2"/>
      <c r="IXV11" s="4"/>
      <c r="IXW11" s="4"/>
      <c r="IXX11" s="4"/>
      <c r="IXY11" s="4"/>
      <c r="IXZ11" s="4"/>
      <c r="IYA11" s="2"/>
      <c r="IYJ11" s="4"/>
      <c r="IYK11" s="4"/>
      <c r="IYL11" s="4"/>
      <c r="IYM11" s="4"/>
      <c r="IYN11" s="4"/>
      <c r="IYO11" s="2"/>
      <c r="IYX11" s="4"/>
      <c r="IYY11" s="4"/>
      <c r="IYZ11" s="4"/>
      <c r="IZA11" s="4"/>
      <c r="IZB11" s="4"/>
      <c r="IZC11" s="2"/>
      <c r="IZL11" s="4"/>
      <c r="IZM11" s="4"/>
      <c r="IZN11" s="4"/>
      <c r="IZO11" s="4"/>
      <c r="IZP11" s="4"/>
      <c r="IZQ11" s="2"/>
      <c r="IZZ11" s="4"/>
      <c r="JAA11" s="4"/>
      <c r="JAB11" s="4"/>
      <c r="JAC11" s="4"/>
      <c r="JAD11" s="4"/>
      <c r="JAE11" s="2"/>
      <c r="JAN11" s="4"/>
      <c r="JAO11" s="4"/>
      <c r="JAP11" s="4"/>
      <c r="JAQ11" s="4"/>
      <c r="JAR11" s="4"/>
      <c r="JAS11" s="2"/>
      <c r="JBB11" s="4"/>
      <c r="JBC11" s="4"/>
      <c r="JBD11" s="4"/>
      <c r="JBE11" s="4"/>
      <c r="JBF11" s="4"/>
      <c r="JBG11" s="2"/>
      <c r="JBP11" s="4"/>
      <c r="JBQ11" s="4"/>
      <c r="JBR11" s="4"/>
      <c r="JBS11" s="4"/>
      <c r="JBT11" s="4"/>
      <c r="JBU11" s="2"/>
      <c r="JCD11" s="4"/>
      <c r="JCE11" s="4"/>
      <c r="JCF11" s="4"/>
      <c r="JCG11" s="4"/>
      <c r="JCH11" s="4"/>
      <c r="JCI11" s="2"/>
      <c r="JCR11" s="4"/>
      <c r="JCS11" s="4"/>
      <c r="JCT11" s="4"/>
      <c r="JCU11" s="4"/>
      <c r="JCV11" s="4"/>
      <c r="JCW11" s="2"/>
      <c r="JDF11" s="4"/>
      <c r="JDG11" s="4"/>
      <c r="JDH11" s="4"/>
      <c r="JDI11" s="4"/>
      <c r="JDJ11" s="4"/>
      <c r="JDK11" s="2"/>
      <c r="JDT11" s="4"/>
      <c r="JDU11" s="4"/>
      <c r="JDV11" s="4"/>
      <c r="JDW11" s="4"/>
      <c r="JDX11" s="4"/>
      <c r="JDY11" s="2"/>
      <c r="JEH11" s="4"/>
      <c r="JEI11" s="4"/>
      <c r="JEJ11" s="4"/>
      <c r="JEK11" s="4"/>
      <c r="JEL11" s="4"/>
      <c r="JEM11" s="2"/>
      <c r="JEV11" s="4"/>
      <c r="JEW11" s="4"/>
      <c r="JEX11" s="4"/>
      <c r="JEY11" s="4"/>
      <c r="JEZ11" s="4"/>
      <c r="JFA11" s="2"/>
      <c r="JFJ11" s="4"/>
      <c r="JFK11" s="4"/>
      <c r="JFL11" s="4"/>
      <c r="JFM11" s="4"/>
      <c r="JFN11" s="4"/>
      <c r="JFO11" s="2"/>
      <c r="JFX11" s="4"/>
      <c r="JFY11" s="4"/>
      <c r="JFZ11" s="4"/>
      <c r="JGA11" s="4"/>
      <c r="JGB11" s="4"/>
      <c r="JGC11" s="2"/>
      <c r="JGL11" s="4"/>
      <c r="JGM11" s="4"/>
      <c r="JGN11" s="4"/>
      <c r="JGO11" s="4"/>
      <c r="JGP11" s="4"/>
      <c r="JGQ11" s="2"/>
      <c r="JGZ11" s="4"/>
      <c r="JHA11" s="4"/>
      <c r="JHB11" s="4"/>
      <c r="JHC11" s="4"/>
      <c r="JHD11" s="4"/>
      <c r="JHE11" s="2"/>
      <c r="JHN11" s="4"/>
      <c r="JHO11" s="4"/>
      <c r="JHP11" s="4"/>
      <c r="JHQ11" s="4"/>
      <c r="JHR11" s="4"/>
      <c r="JHS11" s="2"/>
      <c r="JIB11" s="4"/>
      <c r="JIC11" s="4"/>
      <c r="JID11" s="4"/>
      <c r="JIE11" s="4"/>
      <c r="JIF11" s="4"/>
      <c r="JIG11" s="2"/>
      <c r="JIP11" s="4"/>
      <c r="JIQ11" s="4"/>
      <c r="JIR11" s="4"/>
      <c r="JIS11" s="4"/>
      <c r="JIT11" s="4"/>
      <c r="JIU11" s="2"/>
      <c r="JJD11" s="4"/>
      <c r="JJE11" s="4"/>
      <c r="JJF11" s="4"/>
      <c r="JJG11" s="4"/>
      <c r="JJH11" s="4"/>
      <c r="JJI11" s="2"/>
      <c r="JJR11" s="4"/>
      <c r="JJS11" s="4"/>
      <c r="JJT11" s="4"/>
      <c r="JJU11" s="4"/>
      <c r="JJV11" s="4"/>
      <c r="JJW11" s="2"/>
      <c r="JKF11" s="4"/>
      <c r="JKG11" s="4"/>
      <c r="JKH11" s="4"/>
      <c r="JKI11" s="4"/>
      <c r="JKJ11" s="4"/>
      <c r="JKK11" s="2"/>
      <c r="JKT11" s="4"/>
      <c r="JKU11" s="4"/>
      <c r="JKV11" s="4"/>
      <c r="JKW11" s="4"/>
      <c r="JKX11" s="4"/>
      <c r="JKY11" s="2"/>
      <c r="JLH11" s="4"/>
      <c r="JLI11" s="4"/>
      <c r="JLJ11" s="4"/>
      <c r="JLK11" s="4"/>
      <c r="JLL11" s="4"/>
      <c r="JLM11" s="2"/>
      <c r="JLV11" s="4"/>
      <c r="JLW11" s="4"/>
      <c r="JLX11" s="4"/>
      <c r="JLY11" s="4"/>
      <c r="JLZ11" s="4"/>
      <c r="JMA11" s="2"/>
      <c r="JMJ11" s="4"/>
      <c r="JMK11" s="4"/>
      <c r="JML11" s="4"/>
      <c r="JMM11" s="4"/>
      <c r="JMN11" s="4"/>
      <c r="JMO11" s="2"/>
      <c r="JMX11" s="4"/>
      <c r="JMY11" s="4"/>
      <c r="JMZ11" s="4"/>
      <c r="JNA11" s="4"/>
      <c r="JNB11" s="4"/>
      <c r="JNC11" s="2"/>
      <c r="JNL11" s="4"/>
      <c r="JNM11" s="4"/>
      <c r="JNN11" s="4"/>
      <c r="JNO11" s="4"/>
      <c r="JNP11" s="4"/>
      <c r="JNQ11" s="2"/>
      <c r="JNZ11" s="4"/>
      <c r="JOA11" s="4"/>
      <c r="JOB11" s="4"/>
      <c r="JOC11" s="4"/>
      <c r="JOD11" s="4"/>
      <c r="JOE11" s="2"/>
      <c r="JON11" s="4"/>
      <c r="JOO11" s="4"/>
      <c r="JOP11" s="4"/>
      <c r="JOQ11" s="4"/>
      <c r="JOR11" s="4"/>
      <c r="JOS11" s="2"/>
      <c r="JPB11" s="4"/>
      <c r="JPC11" s="4"/>
      <c r="JPD11" s="4"/>
      <c r="JPE11" s="4"/>
      <c r="JPF11" s="4"/>
      <c r="JPG11" s="2"/>
      <c r="JPP11" s="4"/>
      <c r="JPQ11" s="4"/>
      <c r="JPR11" s="4"/>
      <c r="JPS11" s="4"/>
      <c r="JPT11" s="4"/>
      <c r="JPU11" s="2"/>
      <c r="JQD11" s="4"/>
      <c r="JQE11" s="4"/>
      <c r="JQF11" s="4"/>
      <c r="JQG11" s="4"/>
      <c r="JQH11" s="4"/>
      <c r="JQI11" s="2"/>
      <c r="JQR11" s="4"/>
      <c r="JQS11" s="4"/>
      <c r="JQT11" s="4"/>
      <c r="JQU11" s="4"/>
      <c r="JQV11" s="4"/>
      <c r="JQW11" s="2"/>
      <c r="JRF11" s="4"/>
      <c r="JRG11" s="4"/>
      <c r="JRH11" s="4"/>
      <c r="JRI11" s="4"/>
      <c r="JRJ11" s="4"/>
      <c r="JRK11" s="2"/>
      <c r="JRT11" s="4"/>
      <c r="JRU11" s="4"/>
      <c r="JRV11" s="4"/>
      <c r="JRW11" s="4"/>
      <c r="JRX11" s="4"/>
      <c r="JRY11" s="2"/>
      <c r="JSH11" s="4"/>
      <c r="JSI11" s="4"/>
      <c r="JSJ11" s="4"/>
      <c r="JSK11" s="4"/>
      <c r="JSL11" s="4"/>
      <c r="JSM11" s="2"/>
      <c r="JSV11" s="4"/>
      <c r="JSW11" s="4"/>
      <c r="JSX11" s="4"/>
      <c r="JSY11" s="4"/>
      <c r="JSZ11" s="4"/>
      <c r="JTA11" s="2"/>
      <c r="JTJ11" s="4"/>
      <c r="JTK11" s="4"/>
      <c r="JTL11" s="4"/>
      <c r="JTM11" s="4"/>
      <c r="JTN11" s="4"/>
      <c r="JTO11" s="2"/>
      <c r="JTX11" s="4"/>
      <c r="JTY11" s="4"/>
      <c r="JTZ11" s="4"/>
      <c r="JUA11" s="4"/>
      <c r="JUB11" s="4"/>
      <c r="JUC11" s="2"/>
      <c r="JUL11" s="4"/>
      <c r="JUM11" s="4"/>
      <c r="JUN11" s="4"/>
      <c r="JUO11" s="4"/>
      <c r="JUP11" s="4"/>
      <c r="JUQ11" s="2"/>
      <c r="JUZ11" s="4"/>
      <c r="JVA11" s="4"/>
      <c r="JVB11" s="4"/>
      <c r="JVC11" s="4"/>
      <c r="JVD11" s="4"/>
      <c r="JVE11" s="2"/>
      <c r="JVN11" s="4"/>
      <c r="JVO11" s="4"/>
      <c r="JVP11" s="4"/>
      <c r="JVQ11" s="4"/>
      <c r="JVR11" s="4"/>
      <c r="JVS11" s="2"/>
      <c r="JWB11" s="4"/>
      <c r="JWC11" s="4"/>
      <c r="JWD11" s="4"/>
      <c r="JWE11" s="4"/>
      <c r="JWF11" s="4"/>
      <c r="JWG11" s="2"/>
      <c r="JWP11" s="4"/>
      <c r="JWQ11" s="4"/>
      <c r="JWR11" s="4"/>
      <c r="JWS11" s="4"/>
      <c r="JWT11" s="4"/>
      <c r="JWU11" s="2"/>
      <c r="JXD11" s="4"/>
      <c r="JXE11" s="4"/>
      <c r="JXF11" s="4"/>
      <c r="JXG11" s="4"/>
      <c r="JXH11" s="4"/>
      <c r="JXI11" s="2"/>
      <c r="JXR11" s="4"/>
      <c r="JXS11" s="4"/>
      <c r="JXT11" s="4"/>
      <c r="JXU11" s="4"/>
      <c r="JXV11" s="4"/>
      <c r="JXW11" s="2"/>
      <c r="JYF11" s="4"/>
      <c r="JYG11" s="4"/>
      <c r="JYH11" s="4"/>
      <c r="JYI11" s="4"/>
      <c r="JYJ11" s="4"/>
      <c r="JYK11" s="2"/>
      <c r="JYT11" s="4"/>
      <c r="JYU11" s="4"/>
      <c r="JYV11" s="4"/>
      <c r="JYW11" s="4"/>
      <c r="JYX11" s="4"/>
      <c r="JYY11" s="2"/>
      <c r="JZH11" s="4"/>
      <c r="JZI11" s="4"/>
      <c r="JZJ11" s="4"/>
      <c r="JZK11" s="4"/>
      <c r="JZL11" s="4"/>
      <c r="JZM11" s="2"/>
      <c r="JZV11" s="4"/>
      <c r="JZW11" s="4"/>
      <c r="JZX11" s="4"/>
      <c r="JZY11" s="4"/>
      <c r="JZZ11" s="4"/>
      <c r="KAA11" s="2"/>
      <c r="KAJ11" s="4"/>
      <c r="KAK11" s="4"/>
      <c r="KAL11" s="4"/>
      <c r="KAM11" s="4"/>
      <c r="KAN11" s="4"/>
      <c r="KAO11" s="2"/>
      <c r="KAX11" s="4"/>
      <c r="KAY11" s="4"/>
      <c r="KAZ11" s="4"/>
      <c r="KBA11" s="4"/>
      <c r="KBB11" s="4"/>
      <c r="KBC11" s="2"/>
      <c r="KBL11" s="4"/>
      <c r="KBM11" s="4"/>
      <c r="KBN11" s="4"/>
      <c r="KBO11" s="4"/>
      <c r="KBP11" s="4"/>
      <c r="KBQ11" s="2"/>
      <c r="KBZ11" s="4"/>
      <c r="KCA11" s="4"/>
      <c r="KCB11" s="4"/>
      <c r="KCC11" s="4"/>
      <c r="KCD11" s="4"/>
      <c r="KCE11" s="2"/>
      <c r="KCN11" s="4"/>
      <c r="KCO11" s="4"/>
      <c r="KCP11" s="4"/>
      <c r="KCQ11" s="4"/>
      <c r="KCR11" s="4"/>
      <c r="KCS11" s="2"/>
      <c r="KDB11" s="4"/>
      <c r="KDC11" s="4"/>
      <c r="KDD11" s="4"/>
      <c r="KDE11" s="4"/>
      <c r="KDF11" s="4"/>
      <c r="KDG11" s="2"/>
      <c r="KDP11" s="4"/>
      <c r="KDQ11" s="4"/>
      <c r="KDR11" s="4"/>
      <c r="KDS11" s="4"/>
      <c r="KDT11" s="4"/>
      <c r="KDU11" s="2"/>
      <c r="KED11" s="4"/>
      <c r="KEE11" s="4"/>
      <c r="KEF11" s="4"/>
      <c r="KEG11" s="4"/>
      <c r="KEH11" s="4"/>
      <c r="KEI11" s="2"/>
      <c r="KER11" s="4"/>
      <c r="KES11" s="4"/>
      <c r="KET11" s="4"/>
      <c r="KEU11" s="4"/>
      <c r="KEV11" s="4"/>
      <c r="KEW11" s="2"/>
      <c r="KFF11" s="4"/>
      <c r="KFG11" s="4"/>
      <c r="KFH11" s="4"/>
      <c r="KFI11" s="4"/>
      <c r="KFJ11" s="4"/>
      <c r="KFK11" s="2"/>
      <c r="KFT11" s="4"/>
      <c r="KFU11" s="4"/>
      <c r="KFV11" s="4"/>
      <c r="KFW11" s="4"/>
      <c r="KFX11" s="4"/>
      <c r="KFY11" s="2"/>
      <c r="KGH11" s="4"/>
      <c r="KGI11" s="4"/>
      <c r="KGJ11" s="4"/>
      <c r="KGK11" s="4"/>
      <c r="KGL11" s="4"/>
      <c r="KGM11" s="2"/>
      <c r="KGV11" s="4"/>
      <c r="KGW11" s="4"/>
      <c r="KGX11" s="4"/>
      <c r="KGY11" s="4"/>
      <c r="KGZ11" s="4"/>
      <c r="KHA11" s="2"/>
      <c r="KHJ11" s="4"/>
      <c r="KHK11" s="4"/>
      <c r="KHL11" s="4"/>
      <c r="KHM11" s="4"/>
      <c r="KHN11" s="4"/>
      <c r="KHO11" s="2"/>
      <c r="KHX11" s="4"/>
      <c r="KHY11" s="4"/>
      <c r="KHZ11" s="4"/>
      <c r="KIA11" s="4"/>
      <c r="KIB11" s="4"/>
      <c r="KIC11" s="2"/>
      <c r="KIL11" s="4"/>
      <c r="KIM11" s="4"/>
      <c r="KIN11" s="4"/>
      <c r="KIO11" s="4"/>
      <c r="KIP11" s="4"/>
      <c r="KIQ11" s="2"/>
      <c r="KIZ11" s="4"/>
      <c r="KJA11" s="4"/>
      <c r="KJB11" s="4"/>
      <c r="KJC11" s="4"/>
      <c r="KJD11" s="4"/>
      <c r="KJE11" s="2"/>
      <c r="KJN11" s="4"/>
      <c r="KJO11" s="4"/>
      <c r="KJP11" s="4"/>
      <c r="KJQ11" s="4"/>
      <c r="KJR11" s="4"/>
      <c r="KJS11" s="2"/>
      <c r="KKB11" s="4"/>
      <c r="KKC11" s="4"/>
      <c r="KKD11" s="4"/>
      <c r="KKE11" s="4"/>
      <c r="KKF11" s="4"/>
      <c r="KKG11" s="2"/>
      <c r="KKP11" s="4"/>
      <c r="KKQ11" s="4"/>
      <c r="KKR11" s="4"/>
      <c r="KKS11" s="4"/>
      <c r="KKT11" s="4"/>
      <c r="KKU11" s="2"/>
      <c r="KLD11" s="4"/>
      <c r="KLE11" s="4"/>
      <c r="KLF11" s="4"/>
      <c r="KLG11" s="4"/>
      <c r="KLH11" s="4"/>
      <c r="KLI11" s="2"/>
      <c r="KLR11" s="4"/>
      <c r="KLS11" s="4"/>
      <c r="KLT11" s="4"/>
      <c r="KLU11" s="4"/>
      <c r="KLV11" s="4"/>
      <c r="KLW11" s="2"/>
      <c r="KMF11" s="4"/>
      <c r="KMG11" s="4"/>
      <c r="KMH11" s="4"/>
      <c r="KMI11" s="4"/>
      <c r="KMJ11" s="4"/>
      <c r="KMK11" s="2"/>
      <c r="KMT11" s="4"/>
      <c r="KMU11" s="4"/>
      <c r="KMV11" s="4"/>
      <c r="KMW11" s="4"/>
      <c r="KMX11" s="4"/>
      <c r="KMY11" s="2"/>
      <c r="KNH11" s="4"/>
      <c r="KNI11" s="4"/>
      <c r="KNJ11" s="4"/>
      <c r="KNK11" s="4"/>
      <c r="KNL11" s="4"/>
      <c r="KNM11" s="2"/>
      <c r="KNV11" s="4"/>
      <c r="KNW11" s="4"/>
      <c r="KNX11" s="4"/>
      <c r="KNY11" s="4"/>
      <c r="KNZ11" s="4"/>
      <c r="KOA11" s="2"/>
      <c r="KOJ11" s="4"/>
      <c r="KOK11" s="4"/>
      <c r="KOL11" s="4"/>
      <c r="KOM11" s="4"/>
      <c r="KON11" s="4"/>
      <c r="KOO11" s="2"/>
      <c r="KOX11" s="4"/>
      <c r="KOY11" s="4"/>
      <c r="KOZ11" s="4"/>
      <c r="KPA11" s="4"/>
      <c r="KPB11" s="4"/>
      <c r="KPC11" s="2"/>
      <c r="KPL11" s="4"/>
      <c r="KPM11" s="4"/>
      <c r="KPN11" s="4"/>
      <c r="KPO11" s="4"/>
      <c r="KPP11" s="4"/>
      <c r="KPQ11" s="2"/>
      <c r="KPZ11" s="4"/>
      <c r="KQA11" s="4"/>
      <c r="KQB11" s="4"/>
      <c r="KQC11" s="4"/>
      <c r="KQD11" s="4"/>
      <c r="KQE11" s="2"/>
      <c r="KQN11" s="4"/>
      <c r="KQO11" s="4"/>
      <c r="KQP11" s="4"/>
      <c r="KQQ11" s="4"/>
      <c r="KQR11" s="4"/>
      <c r="KQS11" s="2"/>
      <c r="KRB11" s="4"/>
      <c r="KRC11" s="4"/>
      <c r="KRD11" s="4"/>
      <c r="KRE11" s="4"/>
      <c r="KRF11" s="4"/>
      <c r="KRG11" s="2"/>
      <c r="KRP11" s="4"/>
      <c r="KRQ11" s="4"/>
      <c r="KRR11" s="4"/>
      <c r="KRS11" s="4"/>
      <c r="KRT11" s="4"/>
      <c r="KRU11" s="2"/>
      <c r="KSD11" s="4"/>
      <c r="KSE11" s="4"/>
      <c r="KSF11" s="4"/>
      <c r="KSG11" s="4"/>
      <c r="KSH11" s="4"/>
      <c r="KSI11" s="2"/>
      <c r="KSR11" s="4"/>
      <c r="KSS11" s="4"/>
      <c r="KST11" s="4"/>
      <c r="KSU11" s="4"/>
      <c r="KSV11" s="4"/>
      <c r="KSW11" s="2"/>
      <c r="KTF11" s="4"/>
      <c r="KTG11" s="4"/>
      <c r="KTH11" s="4"/>
      <c r="KTI11" s="4"/>
      <c r="KTJ11" s="4"/>
      <c r="KTK11" s="2"/>
      <c r="KTT11" s="4"/>
      <c r="KTU11" s="4"/>
      <c r="KTV11" s="4"/>
      <c r="KTW11" s="4"/>
      <c r="KTX11" s="4"/>
      <c r="KTY11" s="2"/>
      <c r="KUH11" s="4"/>
      <c r="KUI11" s="4"/>
      <c r="KUJ11" s="4"/>
      <c r="KUK11" s="4"/>
      <c r="KUL11" s="4"/>
      <c r="KUM11" s="2"/>
      <c r="KUV11" s="4"/>
      <c r="KUW11" s="4"/>
      <c r="KUX11" s="4"/>
      <c r="KUY11" s="4"/>
      <c r="KUZ11" s="4"/>
      <c r="KVA11" s="2"/>
      <c r="KVJ11" s="4"/>
      <c r="KVK11" s="4"/>
      <c r="KVL11" s="4"/>
      <c r="KVM11" s="4"/>
      <c r="KVN11" s="4"/>
      <c r="KVO11" s="2"/>
      <c r="KVX11" s="4"/>
      <c r="KVY11" s="4"/>
      <c r="KVZ11" s="4"/>
      <c r="KWA11" s="4"/>
      <c r="KWB11" s="4"/>
      <c r="KWC11" s="2"/>
      <c r="KWL11" s="4"/>
      <c r="KWM11" s="4"/>
      <c r="KWN11" s="4"/>
      <c r="KWO11" s="4"/>
      <c r="KWP11" s="4"/>
      <c r="KWQ11" s="2"/>
      <c r="KWZ11" s="4"/>
      <c r="KXA11" s="4"/>
      <c r="KXB11" s="4"/>
      <c r="KXC11" s="4"/>
      <c r="KXD11" s="4"/>
      <c r="KXE11" s="2"/>
      <c r="KXN11" s="4"/>
      <c r="KXO11" s="4"/>
      <c r="KXP11" s="4"/>
      <c r="KXQ11" s="4"/>
      <c r="KXR11" s="4"/>
      <c r="KXS11" s="2"/>
      <c r="KYB11" s="4"/>
      <c r="KYC11" s="4"/>
      <c r="KYD11" s="4"/>
      <c r="KYE11" s="4"/>
      <c r="KYF11" s="4"/>
      <c r="KYG11" s="2"/>
      <c r="KYP11" s="4"/>
      <c r="KYQ11" s="4"/>
      <c r="KYR11" s="4"/>
      <c r="KYS11" s="4"/>
      <c r="KYT11" s="4"/>
      <c r="KYU11" s="2"/>
      <c r="KZD11" s="4"/>
      <c r="KZE11" s="4"/>
      <c r="KZF11" s="4"/>
      <c r="KZG11" s="4"/>
      <c r="KZH11" s="4"/>
      <c r="KZI11" s="2"/>
      <c r="KZR11" s="4"/>
      <c r="KZS11" s="4"/>
      <c r="KZT11" s="4"/>
      <c r="KZU11" s="4"/>
      <c r="KZV11" s="4"/>
      <c r="KZW11" s="2"/>
      <c r="LAF11" s="4"/>
      <c r="LAG11" s="4"/>
      <c r="LAH11" s="4"/>
      <c r="LAI11" s="4"/>
      <c r="LAJ11" s="4"/>
      <c r="LAK11" s="2"/>
      <c r="LAT11" s="4"/>
      <c r="LAU11" s="4"/>
      <c r="LAV11" s="4"/>
      <c r="LAW11" s="4"/>
      <c r="LAX11" s="4"/>
      <c r="LAY11" s="2"/>
      <c r="LBH11" s="4"/>
      <c r="LBI11" s="4"/>
      <c r="LBJ11" s="4"/>
      <c r="LBK11" s="4"/>
      <c r="LBL11" s="4"/>
      <c r="LBM11" s="2"/>
      <c r="LBV11" s="4"/>
      <c r="LBW11" s="4"/>
      <c r="LBX11" s="4"/>
      <c r="LBY11" s="4"/>
      <c r="LBZ11" s="4"/>
      <c r="LCA11" s="2"/>
      <c r="LCJ11" s="4"/>
      <c r="LCK11" s="4"/>
      <c r="LCL11" s="4"/>
      <c r="LCM11" s="4"/>
      <c r="LCN11" s="4"/>
      <c r="LCO11" s="2"/>
      <c r="LCX11" s="4"/>
      <c r="LCY11" s="4"/>
      <c r="LCZ11" s="4"/>
      <c r="LDA11" s="4"/>
      <c r="LDB11" s="4"/>
      <c r="LDC11" s="2"/>
      <c r="LDL11" s="4"/>
      <c r="LDM11" s="4"/>
      <c r="LDN11" s="4"/>
      <c r="LDO11" s="4"/>
      <c r="LDP11" s="4"/>
      <c r="LDQ11" s="2"/>
      <c r="LDZ11" s="4"/>
      <c r="LEA11" s="4"/>
      <c r="LEB11" s="4"/>
      <c r="LEC11" s="4"/>
      <c r="LED11" s="4"/>
      <c r="LEE11" s="2"/>
      <c r="LEN11" s="4"/>
      <c r="LEO11" s="4"/>
      <c r="LEP11" s="4"/>
      <c r="LEQ11" s="4"/>
      <c r="LER11" s="4"/>
      <c r="LES11" s="2"/>
      <c r="LFB11" s="4"/>
      <c r="LFC11" s="4"/>
      <c r="LFD11" s="4"/>
      <c r="LFE11" s="4"/>
      <c r="LFF11" s="4"/>
      <c r="LFG11" s="2"/>
      <c r="LFP11" s="4"/>
      <c r="LFQ11" s="4"/>
      <c r="LFR11" s="4"/>
      <c r="LFS11" s="4"/>
      <c r="LFT11" s="4"/>
      <c r="LFU11" s="2"/>
      <c r="LGD11" s="4"/>
      <c r="LGE11" s="4"/>
      <c r="LGF11" s="4"/>
      <c r="LGG11" s="4"/>
      <c r="LGH11" s="4"/>
      <c r="LGI11" s="2"/>
      <c r="LGR11" s="4"/>
      <c r="LGS11" s="4"/>
      <c r="LGT11" s="4"/>
      <c r="LGU11" s="4"/>
      <c r="LGV11" s="4"/>
      <c r="LGW11" s="2"/>
      <c r="LHF11" s="4"/>
      <c r="LHG11" s="4"/>
      <c r="LHH11" s="4"/>
      <c r="LHI11" s="4"/>
      <c r="LHJ11" s="4"/>
      <c r="LHK11" s="2"/>
      <c r="LHT11" s="4"/>
      <c r="LHU11" s="4"/>
      <c r="LHV11" s="4"/>
      <c r="LHW11" s="4"/>
      <c r="LHX11" s="4"/>
      <c r="LHY11" s="2"/>
      <c r="LIH11" s="4"/>
      <c r="LII11" s="4"/>
      <c r="LIJ11" s="4"/>
      <c r="LIK11" s="4"/>
      <c r="LIL11" s="4"/>
      <c r="LIM11" s="2"/>
      <c r="LIV11" s="4"/>
      <c r="LIW11" s="4"/>
      <c r="LIX11" s="4"/>
      <c r="LIY11" s="4"/>
      <c r="LIZ11" s="4"/>
      <c r="LJA11" s="2"/>
      <c r="LJJ11" s="4"/>
      <c r="LJK11" s="4"/>
      <c r="LJL11" s="4"/>
      <c r="LJM11" s="4"/>
      <c r="LJN11" s="4"/>
      <c r="LJO11" s="2"/>
      <c r="LJX11" s="4"/>
      <c r="LJY11" s="4"/>
      <c r="LJZ11" s="4"/>
      <c r="LKA11" s="4"/>
      <c r="LKB11" s="4"/>
      <c r="LKC11" s="2"/>
      <c r="LKL11" s="4"/>
      <c r="LKM11" s="4"/>
      <c r="LKN11" s="4"/>
      <c r="LKO11" s="4"/>
      <c r="LKP11" s="4"/>
      <c r="LKQ11" s="2"/>
      <c r="LKZ11" s="4"/>
      <c r="LLA11" s="4"/>
      <c r="LLB11" s="4"/>
      <c r="LLC11" s="4"/>
      <c r="LLD11" s="4"/>
      <c r="LLE11" s="2"/>
      <c r="LLN11" s="4"/>
      <c r="LLO11" s="4"/>
      <c r="LLP11" s="4"/>
      <c r="LLQ11" s="4"/>
      <c r="LLR11" s="4"/>
      <c r="LLS11" s="2"/>
      <c r="LMB11" s="4"/>
      <c r="LMC11" s="4"/>
      <c r="LMD11" s="4"/>
      <c r="LME11" s="4"/>
      <c r="LMF11" s="4"/>
      <c r="LMG11" s="2"/>
      <c r="LMP11" s="4"/>
      <c r="LMQ11" s="4"/>
      <c r="LMR11" s="4"/>
      <c r="LMS11" s="4"/>
      <c r="LMT11" s="4"/>
      <c r="LMU11" s="2"/>
      <c r="LND11" s="4"/>
      <c r="LNE11" s="4"/>
      <c r="LNF11" s="4"/>
      <c r="LNG11" s="4"/>
      <c r="LNH11" s="4"/>
      <c r="LNI11" s="2"/>
      <c r="LNR11" s="4"/>
      <c r="LNS11" s="4"/>
      <c r="LNT11" s="4"/>
      <c r="LNU11" s="4"/>
      <c r="LNV11" s="4"/>
      <c r="LNW11" s="2"/>
      <c r="LOF11" s="4"/>
      <c r="LOG11" s="4"/>
      <c r="LOH11" s="4"/>
      <c r="LOI11" s="4"/>
      <c r="LOJ11" s="4"/>
      <c r="LOK11" s="2"/>
      <c r="LOT11" s="4"/>
      <c r="LOU11" s="4"/>
      <c r="LOV11" s="4"/>
      <c r="LOW11" s="4"/>
      <c r="LOX11" s="4"/>
      <c r="LOY11" s="2"/>
      <c r="LPH11" s="4"/>
      <c r="LPI11" s="4"/>
      <c r="LPJ11" s="4"/>
      <c r="LPK11" s="4"/>
      <c r="LPL11" s="4"/>
      <c r="LPM11" s="2"/>
      <c r="LPV11" s="4"/>
      <c r="LPW11" s="4"/>
      <c r="LPX11" s="4"/>
      <c r="LPY11" s="4"/>
      <c r="LPZ11" s="4"/>
      <c r="LQA11" s="2"/>
      <c r="LQJ11" s="4"/>
      <c r="LQK11" s="4"/>
      <c r="LQL11" s="4"/>
      <c r="LQM11" s="4"/>
      <c r="LQN11" s="4"/>
      <c r="LQO11" s="2"/>
      <c r="LQX11" s="4"/>
      <c r="LQY11" s="4"/>
      <c r="LQZ11" s="4"/>
      <c r="LRA11" s="4"/>
      <c r="LRB11" s="4"/>
      <c r="LRC11" s="2"/>
      <c r="LRL11" s="4"/>
      <c r="LRM11" s="4"/>
      <c r="LRN11" s="4"/>
      <c r="LRO11" s="4"/>
      <c r="LRP11" s="4"/>
      <c r="LRQ11" s="2"/>
      <c r="LRZ11" s="4"/>
      <c r="LSA11" s="4"/>
      <c r="LSB11" s="4"/>
      <c r="LSC11" s="4"/>
      <c r="LSD11" s="4"/>
      <c r="LSE11" s="2"/>
      <c r="LSN11" s="4"/>
      <c r="LSO11" s="4"/>
      <c r="LSP11" s="4"/>
      <c r="LSQ11" s="4"/>
      <c r="LSR11" s="4"/>
      <c r="LSS11" s="2"/>
      <c r="LTB11" s="4"/>
      <c r="LTC11" s="4"/>
      <c r="LTD11" s="4"/>
      <c r="LTE11" s="4"/>
      <c r="LTF11" s="4"/>
      <c r="LTG11" s="2"/>
      <c r="LTP11" s="4"/>
      <c r="LTQ11" s="4"/>
      <c r="LTR11" s="4"/>
      <c r="LTS11" s="4"/>
      <c r="LTT11" s="4"/>
      <c r="LTU11" s="2"/>
      <c r="LUD11" s="4"/>
      <c r="LUE11" s="4"/>
      <c r="LUF11" s="4"/>
      <c r="LUG11" s="4"/>
      <c r="LUH11" s="4"/>
      <c r="LUI11" s="2"/>
      <c r="LUR11" s="4"/>
      <c r="LUS11" s="4"/>
      <c r="LUT11" s="4"/>
      <c r="LUU11" s="4"/>
      <c r="LUV11" s="4"/>
      <c r="LUW11" s="2"/>
      <c r="LVF11" s="4"/>
      <c r="LVG11" s="4"/>
      <c r="LVH11" s="4"/>
      <c r="LVI11" s="4"/>
      <c r="LVJ11" s="4"/>
      <c r="LVK11" s="2"/>
      <c r="LVT11" s="4"/>
      <c r="LVU11" s="4"/>
      <c r="LVV11" s="4"/>
      <c r="LVW11" s="4"/>
      <c r="LVX11" s="4"/>
      <c r="LVY11" s="2"/>
      <c r="LWH11" s="4"/>
      <c r="LWI11" s="4"/>
      <c r="LWJ11" s="4"/>
      <c r="LWK11" s="4"/>
      <c r="LWL11" s="4"/>
      <c r="LWM11" s="2"/>
      <c r="LWV11" s="4"/>
      <c r="LWW11" s="4"/>
      <c r="LWX11" s="4"/>
      <c r="LWY11" s="4"/>
      <c r="LWZ11" s="4"/>
      <c r="LXA11" s="2"/>
      <c r="LXJ11" s="4"/>
      <c r="LXK11" s="4"/>
      <c r="LXL11" s="4"/>
      <c r="LXM11" s="4"/>
      <c r="LXN11" s="4"/>
      <c r="LXO11" s="2"/>
      <c r="LXX11" s="4"/>
      <c r="LXY11" s="4"/>
      <c r="LXZ11" s="4"/>
      <c r="LYA11" s="4"/>
      <c r="LYB11" s="4"/>
      <c r="LYC11" s="2"/>
      <c r="LYL11" s="4"/>
      <c r="LYM11" s="4"/>
      <c r="LYN11" s="4"/>
      <c r="LYO11" s="4"/>
      <c r="LYP11" s="4"/>
      <c r="LYQ11" s="2"/>
      <c r="LYZ11" s="4"/>
      <c r="LZA11" s="4"/>
      <c r="LZB11" s="4"/>
      <c r="LZC11" s="4"/>
      <c r="LZD11" s="4"/>
      <c r="LZE11" s="2"/>
      <c r="LZN11" s="4"/>
      <c r="LZO11" s="4"/>
      <c r="LZP11" s="4"/>
      <c r="LZQ11" s="4"/>
      <c r="LZR11" s="4"/>
      <c r="LZS11" s="2"/>
      <c r="MAB11" s="4"/>
      <c r="MAC11" s="4"/>
      <c r="MAD11" s="4"/>
      <c r="MAE11" s="4"/>
      <c r="MAF11" s="4"/>
      <c r="MAG11" s="2"/>
      <c r="MAP11" s="4"/>
      <c r="MAQ11" s="4"/>
      <c r="MAR11" s="4"/>
      <c r="MAS11" s="4"/>
      <c r="MAT11" s="4"/>
      <c r="MAU11" s="2"/>
      <c r="MBD11" s="4"/>
      <c r="MBE11" s="4"/>
      <c r="MBF11" s="4"/>
      <c r="MBG11" s="4"/>
      <c r="MBH11" s="4"/>
      <c r="MBI11" s="2"/>
      <c r="MBR11" s="4"/>
      <c r="MBS11" s="4"/>
      <c r="MBT11" s="4"/>
      <c r="MBU11" s="4"/>
      <c r="MBV11" s="4"/>
      <c r="MBW11" s="2"/>
      <c r="MCF11" s="4"/>
      <c r="MCG11" s="4"/>
      <c r="MCH11" s="4"/>
      <c r="MCI11" s="4"/>
      <c r="MCJ11" s="4"/>
      <c r="MCK11" s="2"/>
      <c r="MCT11" s="4"/>
      <c r="MCU11" s="4"/>
      <c r="MCV11" s="4"/>
      <c r="MCW11" s="4"/>
      <c r="MCX11" s="4"/>
      <c r="MCY11" s="2"/>
      <c r="MDH11" s="4"/>
      <c r="MDI11" s="4"/>
      <c r="MDJ11" s="4"/>
      <c r="MDK11" s="4"/>
      <c r="MDL11" s="4"/>
      <c r="MDM11" s="2"/>
      <c r="MDV11" s="4"/>
      <c r="MDW11" s="4"/>
      <c r="MDX11" s="4"/>
      <c r="MDY11" s="4"/>
      <c r="MDZ11" s="4"/>
      <c r="MEA11" s="2"/>
      <c r="MEJ11" s="4"/>
      <c r="MEK11" s="4"/>
      <c r="MEL11" s="4"/>
      <c r="MEM11" s="4"/>
      <c r="MEN11" s="4"/>
      <c r="MEO11" s="2"/>
      <c r="MEX11" s="4"/>
      <c r="MEY11" s="4"/>
      <c r="MEZ11" s="4"/>
      <c r="MFA11" s="4"/>
      <c r="MFB11" s="4"/>
      <c r="MFC11" s="2"/>
      <c r="MFL11" s="4"/>
      <c r="MFM11" s="4"/>
      <c r="MFN11" s="4"/>
      <c r="MFO11" s="4"/>
      <c r="MFP11" s="4"/>
      <c r="MFQ11" s="2"/>
      <c r="MFZ11" s="4"/>
      <c r="MGA11" s="4"/>
      <c r="MGB11" s="4"/>
      <c r="MGC11" s="4"/>
      <c r="MGD11" s="4"/>
      <c r="MGE11" s="2"/>
      <c r="MGN11" s="4"/>
      <c r="MGO11" s="4"/>
      <c r="MGP11" s="4"/>
      <c r="MGQ11" s="4"/>
      <c r="MGR11" s="4"/>
      <c r="MGS11" s="2"/>
      <c r="MHB11" s="4"/>
      <c r="MHC11" s="4"/>
      <c r="MHD11" s="4"/>
      <c r="MHE11" s="4"/>
      <c r="MHF11" s="4"/>
      <c r="MHG11" s="2"/>
      <c r="MHP11" s="4"/>
      <c r="MHQ11" s="4"/>
      <c r="MHR11" s="4"/>
      <c r="MHS11" s="4"/>
      <c r="MHT11" s="4"/>
      <c r="MHU11" s="2"/>
      <c r="MID11" s="4"/>
      <c r="MIE11" s="4"/>
      <c r="MIF11" s="4"/>
      <c r="MIG11" s="4"/>
      <c r="MIH11" s="4"/>
      <c r="MII11" s="2"/>
      <c r="MIR11" s="4"/>
      <c r="MIS11" s="4"/>
      <c r="MIT11" s="4"/>
      <c r="MIU11" s="4"/>
      <c r="MIV11" s="4"/>
      <c r="MIW11" s="2"/>
      <c r="MJF11" s="4"/>
      <c r="MJG11" s="4"/>
      <c r="MJH11" s="4"/>
      <c r="MJI11" s="4"/>
      <c r="MJJ11" s="4"/>
      <c r="MJK11" s="2"/>
      <c r="MJT11" s="4"/>
      <c r="MJU11" s="4"/>
      <c r="MJV11" s="4"/>
      <c r="MJW11" s="4"/>
      <c r="MJX11" s="4"/>
      <c r="MJY11" s="2"/>
      <c r="MKH11" s="4"/>
      <c r="MKI11" s="4"/>
      <c r="MKJ11" s="4"/>
      <c r="MKK11" s="4"/>
      <c r="MKL11" s="4"/>
      <c r="MKM11" s="2"/>
      <c r="MKV11" s="4"/>
      <c r="MKW11" s="4"/>
      <c r="MKX11" s="4"/>
      <c r="MKY11" s="4"/>
      <c r="MKZ11" s="4"/>
      <c r="MLA11" s="2"/>
      <c r="MLJ11" s="4"/>
      <c r="MLK11" s="4"/>
      <c r="MLL11" s="4"/>
      <c r="MLM11" s="4"/>
      <c r="MLN11" s="4"/>
      <c r="MLO11" s="2"/>
      <c r="MLX11" s="4"/>
      <c r="MLY11" s="4"/>
      <c r="MLZ11" s="4"/>
      <c r="MMA11" s="4"/>
      <c r="MMB11" s="4"/>
      <c r="MMC11" s="2"/>
      <c r="MML11" s="4"/>
      <c r="MMM11" s="4"/>
      <c r="MMN11" s="4"/>
      <c r="MMO11" s="4"/>
      <c r="MMP11" s="4"/>
      <c r="MMQ11" s="2"/>
      <c r="MMZ11" s="4"/>
      <c r="MNA11" s="4"/>
      <c r="MNB11" s="4"/>
      <c r="MNC11" s="4"/>
      <c r="MND11" s="4"/>
      <c r="MNE11" s="2"/>
      <c r="MNN11" s="4"/>
      <c r="MNO11" s="4"/>
      <c r="MNP11" s="4"/>
      <c r="MNQ11" s="4"/>
      <c r="MNR11" s="4"/>
      <c r="MNS11" s="2"/>
      <c r="MOB11" s="4"/>
      <c r="MOC11" s="4"/>
      <c r="MOD11" s="4"/>
      <c r="MOE11" s="4"/>
      <c r="MOF11" s="4"/>
      <c r="MOG11" s="2"/>
      <c r="MOP11" s="4"/>
      <c r="MOQ11" s="4"/>
      <c r="MOR11" s="4"/>
      <c r="MOS11" s="4"/>
      <c r="MOT11" s="4"/>
      <c r="MOU11" s="2"/>
      <c r="MPD11" s="4"/>
      <c r="MPE11" s="4"/>
      <c r="MPF11" s="4"/>
      <c r="MPG11" s="4"/>
      <c r="MPH11" s="4"/>
      <c r="MPI11" s="2"/>
      <c r="MPR11" s="4"/>
      <c r="MPS11" s="4"/>
      <c r="MPT11" s="4"/>
      <c r="MPU11" s="4"/>
      <c r="MPV11" s="4"/>
      <c r="MPW11" s="2"/>
      <c r="MQF11" s="4"/>
      <c r="MQG11" s="4"/>
      <c r="MQH11" s="4"/>
      <c r="MQI11" s="4"/>
      <c r="MQJ11" s="4"/>
      <c r="MQK11" s="2"/>
      <c r="MQT11" s="4"/>
      <c r="MQU11" s="4"/>
      <c r="MQV11" s="4"/>
      <c r="MQW11" s="4"/>
      <c r="MQX11" s="4"/>
      <c r="MQY11" s="2"/>
      <c r="MRH11" s="4"/>
      <c r="MRI11" s="4"/>
      <c r="MRJ11" s="4"/>
      <c r="MRK11" s="4"/>
      <c r="MRL11" s="4"/>
      <c r="MRM11" s="2"/>
      <c r="MRV11" s="4"/>
      <c r="MRW11" s="4"/>
      <c r="MRX11" s="4"/>
      <c r="MRY11" s="4"/>
      <c r="MRZ11" s="4"/>
      <c r="MSA11" s="2"/>
      <c r="MSJ11" s="4"/>
      <c r="MSK11" s="4"/>
      <c r="MSL11" s="4"/>
      <c r="MSM11" s="4"/>
      <c r="MSN11" s="4"/>
      <c r="MSO11" s="2"/>
      <c r="MSX11" s="4"/>
      <c r="MSY11" s="4"/>
      <c r="MSZ11" s="4"/>
      <c r="MTA11" s="4"/>
      <c r="MTB11" s="4"/>
      <c r="MTC11" s="2"/>
      <c r="MTL11" s="4"/>
      <c r="MTM11" s="4"/>
      <c r="MTN11" s="4"/>
      <c r="MTO11" s="4"/>
      <c r="MTP11" s="4"/>
      <c r="MTQ11" s="2"/>
      <c r="MTZ11" s="4"/>
      <c r="MUA11" s="4"/>
      <c r="MUB11" s="4"/>
      <c r="MUC11" s="4"/>
      <c r="MUD11" s="4"/>
      <c r="MUE11" s="2"/>
      <c r="MUN11" s="4"/>
      <c r="MUO11" s="4"/>
      <c r="MUP11" s="4"/>
      <c r="MUQ11" s="4"/>
      <c r="MUR11" s="4"/>
      <c r="MUS11" s="2"/>
      <c r="MVB11" s="4"/>
      <c r="MVC11" s="4"/>
      <c r="MVD11" s="4"/>
      <c r="MVE11" s="4"/>
      <c r="MVF11" s="4"/>
      <c r="MVG11" s="2"/>
      <c r="MVP11" s="4"/>
      <c r="MVQ11" s="4"/>
      <c r="MVR11" s="4"/>
      <c r="MVS11" s="4"/>
      <c r="MVT11" s="4"/>
      <c r="MVU11" s="2"/>
      <c r="MWD11" s="4"/>
      <c r="MWE11" s="4"/>
      <c r="MWF11" s="4"/>
      <c r="MWG11" s="4"/>
      <c r="MWH11" s="4"/>
      <c r="MWI11" s="2"/>
      <c r="MWR11" s="4"/>
      <c r="MWS11" s="4"/>
      <c r="MWT11" s="4"/>
      <c r="MWU11" s="4"/>
      <c r="MWV11" s="4"/>
      <c r="MWW11" s="2"/>
      <c r="MXF11" s="4"/>
      <c r="MXG11" s="4"/>
      <c r="MXH11" s="4"/>
      <c r="MXI11" s="4"/>
      <c r="MXJ11" s="4"/>
      <c r="MXK11" s="2"/>
      <c r="MXT11" s="4"/>
      <c r="MXU11" s="4"/>
      <c r="MXV11" s="4"/>
      <c r="MXW11" s="4"/>
      <c r="MXX11" s="4"/>
      <c r="MXY11" s="2"/>
      <c r="MYH11" s="4"/>
      <c r="MYI11" s="4"/>
      <c r="MYJ11" s="4"/>
      <c r="MYK11" s="4"/>
      <c r="MYL11" s="4"/>
      <c r="MYM11" s="2"/>
      <c r="MYV11" s="4"/>
      <c r="MYW11" s="4"/>
      <c r="MYX11" s="4"/>
      <c r="MYY11" s="4"/>
      <c r="MYZ11" s="4"/>
      <c r="MZA11" s="2"/>
      <c r="MZJ11" s="4"/>
      <c r="MZK11" s="4"/>
      <c r="MZL11" s="4"/>
      <c r="MZM11" s="4"/>
      <c r="MZN11" s="4"/>
      <c r="MZO11" s="2"/>
      <c r="MZX11" s="4"/>
      <c r="MZY11" s="4"/>
      <c r="MZZ11" s="4"/>
      <c r="NAA11" s="4"/>
      <c r="NAB11" s="4"/>
      <c r="NAC11" s="2"/>
      <c r="NAL11" s="4"/>
      <c r="NAM11" s="4"/>
      <c r="NAN11" s="4"/>
      <c r="NAO11" s="4"/>
      <c r="NAP11" s="4"/>
      <c r="NAQ11" s="2"/>
      <c r="NAZ11" s="4"/>
      <c r="NBA11" s="4"/>
      <c r="NBB11" s="4"/>
      <c r="NBC11" s="4"/>
      <c r="NBD11" s="4"/>
      <c r="NBE11" s="2"/>
      <c r="NBN11" s="4"/>
      <c r="NBO11" s="4"/>
      <c r="NBP11" s="4"/>
      <c r="NBQ11" s="4"/>
      <c r="NBR11" s="4"/>
      <c r="NBS11" s="2"/>
      <c r="NCB11" s="4"/>
      <c r="NCC11" s="4"/>
      <c r="NCD11" s="4"/>
      <c r="NCE11" s="4"/>
      <c r="NCF11" s="4"/>
      <c r="NCG11" s="2"/>
      <c r="NCP11" s="4"/>
      <c r="NCQ11" s="4"/>
      <c r="NCR11" s="4"/>
      <c r="NCS11" s="4"/>
      <c r="NCT11" s="4"/>
      <c r="NCU11" s="2"/>
      <c r="NDD11" s="4"/>
      <c r="NDE11" s="4"/>
      <c r="NDF11" s="4"/>
      <c r="NDG11" s="4"/>
      <c r="NDH11" s="4"/>
      <c r="NDI11" s="2"/>
      <c r="NDR11" s="4"/>
      <c r="NDS11" s="4"/>
      <c r="NDT11" s="4"/>
      <c r="NDU11" s="4"/>
      <c r="NDV11" s="4"/>
      <c r="NDW11" s="2"/>
      <c r="NEF11" s="4"/>
      <c r="NEG11" s="4"/>
      <c r="NEH11" s="4"/>
      <c r="NEI11" s="4"/>
      <c r="NEJ11" s="4"/>
      <c r="NEK11" s="2"/>
      <c r="NET11" s="4"/>
      <c r="NEU11" s="4"/>
      <c r="NEV11" s="4"/>
      <c r="NEW11" s="4"/>
      <c r="NEX11" s="4"/>
      <c r="NEY11" s="2"/>
      <c r="NFH11" s="4"/>
      <c r="NFI11" s="4"/>
      <c r="NFJ11" s="4"/>
      <c r="NFK11" s="4"/>
      <c r="NFL11" s="4"/>
      <c r="NFM11" s="2"/>
      <c r="NFV11" s="4"/>
      <c r="NFW11" s="4"/>
      <c r="NFX11" s="4"/>
      <c r="NFY11" s="4"/>
      <c r="NFZ11" s="4"/>
      <c r="NGA11" s="2"/>
      <c r="NGJ11" s="4"/>
      <c r="NGK11" s="4"/>
      <c r="NGL11" s="4"/>
      <c r="NGM11" s="4"/>
      <c r="NGN11" s="4"/>
      <c r="NGO11" s="2"/>
      <c r="NGX11" s="4"/>
      <c r="NGY11" s="4"/>
      <c r="NGZ11" s="4"/>
      <c r="NHA11" s="4"/>
      <c r="NHB11" s="4"/>
      <c r="NHC11" s="2"/>
      <c r="NHL11" s="4"/>
      <c r="NHM11" s="4"/>
      <c r="NHN11" s="4"/>
      <c r="NHO11" s="4"/>
      <c r="NHP11" s="4"/>
      <c r="NHQ11" s="2"/>
      <c r="NHZ11" s="4"/>
      <c r="NIA11" s="4"/>
      <c r="NIB11" s="4"/>
      <c r="NIC11" s="4"/>
      <c r="NID11" s="4"/>
      <c r="NIE11" s="2"/>
      <c r="NIN11" s="4"/>
      <c r="NIO11" s="4"/>
      <c r="NIP11" s="4"/>
      <c r="NIQ11" s="4"/>
      <c r="NIR11" s="4"/>
      <c r="NIS11" s="2"/>
      <c r="NJB11" s="4"/>
      <c r="NJC11" s="4"/>
      <c r="NJD11" s="4"/>
      <c r="NJE11" s="4"/>
      <c r="NJF11" s="4"/>
      <c r="NJG11" s="2"/>
      <c r="NJP11" s="4"/>
      <c r="NJQ11" s="4"/>
      <c r="NJR11" s="4"/>
      <c r="NJS11" s="4"/>
      <c r="NJT11" s="4"/>
      <c r="NJU11" s="2"/>
      <c r="NKD11" s="4"/>
      <c r="NKE11" s="4"/>
      <c r="NKF11" s="4"/>
      <c r="NKG11" s="4"/>
      <c r="NKH11" s="4"/>
      <c r="NKI11" s="2"/>
      <c r="NKR11" s="4"/>
      <c r="NKS11" s="4"/>
      <c r="NKT11" s="4"/>
      <c r="NKU11" s="4"/>
      <c r="NKV11" s="4"/>
      <c r="NKW11" s="2"/>
      <c r="NLF11" s="4"/>
      <c r="NLG11" s="4"/>
      <c r="NLH11" s="4"/>
      <c r="NLI11" s="4"/>
      <c r="NLJ11" s="4"/>
      <c r="NLK11" s="2"/>
      <c r="NLT11" s="4"/>
      <c r="NLU11" s="4"/>
      <c r="NLV11" s="4"/>
      <c r="NLW11" s="4"/>
      <c r="NLX11" s="4"/>
      <c r="NLY11" s="2"/>
      <c r="NMH11" s="4"/>
      <c r="NMI11" s="4"/>
      <c r="NMJ11" s="4"/>
      <c r="NMK11" s="4"/>
      <c r="NML11" s="4"/>
      <c r="NMM11" s="2"/>
      <c r="NMV11" s="4"/>
      <c r="NMW11" s="4"/>
      <c r="NMX11" s="4"/>
      <c r="NMY11" s="4"/>
      <c r="NMZ11" s="4"/>
      <c r="NNA11" s="2"/>
      <c r="NNJ11" s="4"/>
      <c r="NNK11" s="4"/>
      <c r="NNL11" s="4"/>
      <c r="NNM11" s="4"/>
      <c r="NNN11" s="4"/>
      <c r="NNO11" s="2"/>
      <c r="NNX11" s="4"/>
      <c r="NNY11" s="4"/>
      <c r="NNZ11" s="4"/>
      <c r="NOA11" s="4"/>
      <c r="NOB11" s="4"/>
      <c r="NOC11" s="2"/>
      <c r="NOL11" s="4"/>
      <c r="NOM11" s="4"/>
      <c r="NON11" s="4"/>
      <c r="NOO11" s="4"/>
      <c r="NOP11" s="4"/>
      <c r="NOQ11" s="2"/>
      <c r="NOZ11" s="4"/>
      <c r="NPA11" s="4"/>
      <c r="NPB11" s="4"/>
      <c r="NPC11" s="4"/>
      <c r="NPD11" s="4"/>
      <c r="NPE11" s="2"/>
      <c r="NPN11" s="4"/>
      <c r="NPO11" s="4"/>
      <c r="NPP11" s="4"/>
      <c r="NPQ11" s="4"/>
      <c r="NPR11" s="4"/>
      <c r="NPS11" s="2"/>
      <c r="NQB11" s="4"/>
      <c r="NQC11" s="4"/>
      <c r="NQD11" s="4"/>
      <c r="NQE11" s="4"/>
      <c r="NQF11" s="4"/>
      <c r="NQG11" s="2"/>
      <c r="NQP11" s="4"/>
      <c r="NQQ11" s="4"/>
      <c r="NQR11" s="4"/>
      <c r="NQS11" s="4"/>
      <c r="NQT11" s="4"/>
      <c r="NQU11" s="2"/>
      <c r="NRD11" s="4"/>
      <c r="NRE11" s="4"/>
      <c r="NRF11" s="4"/>
      <c r="NRG11" s="4"/>
      <c r="NRH11" s="4"/>
      <c r="NRI11" s="2"/>
      <c r="NRR11" s="4"/>
      <c r="NRS11" s="4"/>
      <c r="NRT11" s="4"/>
      <c r="NRU11" s="4"/>
      <c r="NRV11" s="4"/>
      <c r="NRW11" s="2"/>
      <c r="NSF11" s="4"/>
      <c r="NSG11" s="4"/>
      <c r="NSH11" s="4"/>
      <c r="NSI11" s="4"/>
      <c r="NSJ11" s="4"/>
      <c r="NSK11" s="2"/>
      <c r="NST11" s="4"/>
      <c r="NSU11" s="4"/>
      <c r="NSV11" s="4"/>
      <c r="NSW11" s="4"/>
      <c r="NSX11" s="4"/>
      <c r="NSY11" s="2"/>
      <c r="NTH11" s="4"/>
      <c r="NTI11" s="4"/>
      <c r="NTJ11" s="4"/>
      <c r="NTK11" s="4"/>
      <c r="NTL11" s="4"/>
      <c r="NTM11" s="2"/>
      <c r="NTV11" s="4"/>
      <c r="NTW11" s="4"/>
      <c r="NTX11" s="4"/>
      <c r="NTY11" s="4"/>
      <c r="NTZ11" s="4"/>
      <c r="NUA11" s="2"/>
      <c r="NUJ11" s="4"/>
      <c r="NUK11" s="4"/>
      <c r="NUL11" s="4"/>
      <c r="NUM11" s="4"/>
      <c r="NUN11" s="4"/>
      <c r="NUO11" s="2"/>
      <c r="NUX11" s="4"/>
      <c r="NUY11" s="4"/>
      <c r="NUZ11" s="4"/>
      <c r="NVA11" s="4"/>
      <c r="NVB11" s="4"/>
      <c r="NVC11" s="2"/>
      <c r="NVL11" s="4"/>
      <c r="NVM11" s="4"/>
      <c r="NVN11" s="4"/>
      <c r="NVO11" s="4"/>
      <c r="NVP11" s="4"/>
      <c r="NVQ11" s="2"/>
      <c r="NVZ11" s="4"/>
      <c r="NWA11" s="4"/>
      <c r="NWB11" s="4"/>
      <c r="NWC11" s="4"/>
      <c r="NWD11" s="4"/>
      <c r="NWE11" s="2"/>
      <c r="NWN11" s="4"/>
      <c r="NWO11" s="4"/>
      <c r="NWP11" s="4"/>
      <c r="NWQ11" s="4"/>
      <c r="NWR11" s="4"/>
      <c r="NWS11" s="2"/>
      <c r="NXB11" s="4"/>
      <c r="NXC11" s="4"/>
      <c r="NXD11" s="4"/>
      <c r="NXE11" s="4"/>
      <c r="NXF11" s="4"/>
      <c r="NXG11" s="2"/>
      <c r="NXP11" s="4"/>
      <c r="NXQ11" s="4"/>
      <c r="NXR11" s="4"/>
      <c r="NXS11" s="4"/>
      <c r="NXT11" s="4"/>
      <c r="NXU11" s="2"/>
      <c r="NYD11" s="4"/>
      <c r="NYE11" s="4"/>
      <c r="NYF11" s="4"/>
      <c r="NYG11" s="4"/>
      <c r="NYH11" s="4"/>
      <c r="NYI11" s="2"/>
      <c r="NYR11" s="4"/>
      <c r="NYS11" s="4"/>
      <c r="NYT11" s="4"/>
      <c r="NYU11" s="4"/>
      <c r="NYV11" s="4"/>
      <c r="NYW11" s="2"/>
      <c r="NZF11" s="4"/>
      <c r="NZG11" s="4"/>
      <c r="NZH11" s="4"/>
      <c r="NZI11" s="4"/>
      <c r="NZJ11" s="4"/>
      <c r="NZK11" s="2"/>
      <c r="NZT11" s="4"/>
      <c r="NZU11" s="4"/>
      <c r="NZV11" s="4"/>
      <c r="NZW11" s="4"/>
      <c r="NZX11" s="4"/>
      <c r="NZY11" s="2"/>
      <c r="OAH11" s="4"/>
      <c r="OAI11" s="4"/>
      <c r="OAJ11" s="4"/>
      <c r="OAK11" s="4"/>
      <c r="OAL11" s="4"/>
      <c r="OAM11" s="2"/>
      <c r="OAV11" s="4"/>
      <c r="OAW11" s="4"/>
      <c r="OAX11" s="4"/>
      <c r="OAY11" s="4"/>
      <c r="OAZ11" s="4"/>
      <c r="OBA11" s="2"/>
      <c r="OBJ11" s="4"/>
      <c r="OBK11" s="4"/>
      <c r="OBL11" s="4"/>
      <c r="OBM11" s="4"/>
      <c r="OBN11" s="4"/>
      <c r="OBO11" s="2"/>
      <c r="OBX11" s="4"/>
      <c r="OBY11" s="4"/>
      <c r="OBZ11" s="4"/>
      <c r="OCA11" s="4"/>
      <c r="OCB11" s="4"/>
      <c r="OCC11" s="2"/>
      <c r="OCL11" s="4"/>
      <c r="OCM11" s="4"/>
      <c r="OCN11" s="4"/>
      <c r="OCO11" s="4"/>
      <c r="OCP11" s="4"/>
      <c r="OCQ11" s="2"/>
      <c r="OCZ11" s="4"/>
      <c r="ODA11" s="4"/>
      <c r="ODB11" s="4"/>
      <c r="ODC11" s="4"/>
      <c r="ODD11" s="4"/>
      <c r="ODE11" s="2"/>
      <c r="ODN11" s="4"/>
      <c r="ODO11" s="4"/>
      <c r="ODP11" s="4"/>
      <c r="ODQ11" s="4"/>
      <c r="ODR11" s="4"/>
      <c r="ODS11" s="2"/>
      <c r="OEB11" s="4"/>
      <c r="OEC11" s="4"/>
      <c r="OED11" s="4"/>
      <c r="OEE11" s="4"/>
      <c r="OEF11" s="4"/>
      <c r="OEG11" s="2"/>
      <c r="OEP11" s="4"/>
      <c r="OEQ11" s="4"/>
      <c r="OER11" s="4"/>
      <c r="OES11" s="4"/>
      <c r="OET11" s="4"/>
      <c r="OEU11" s="2"/>
      <c r="OFD11" s="4"/>
      <c r="OFE11" s="4"/>
      <c r="OFF11" s="4"/>
      <c r="OFG11" s="4"/>
      <c r="OFH11" s="4"/>
      <c r="OFI11" s="2"/>
      <c r="OFR11" s="4"/>
      <c r="OFS11" s="4"/>
      <c r="OFT11" s="4"/>
      <c r="OFU11" s="4"/>
      <c r="OFV11" s="4"/>
      <c r="OFW11" s="2"/>
      <c r="OGF11" s="4"/>
      <c r="OGG11" s="4"/>
      <c r="OGH11" s="4"/>
      <c r="OGI11" s="4"/>
      <c r="OGJ11" s="4"/>
      <c r="OGK11" s="2"/>
      <c r="OGT11" s="4"/>
      <c r="OGU11" s="4"/>
      <c r="OGV11" s="4"/>
      <c r="OGW11" s="4"/>
      <c r="OGX11" s="4"/>
      <c r="OGY11" s="2"/>
      <c r="OHH11" s="4"/>
      <c r="OHI11" s="4"/>
      <c r="OHJ11" s="4"/>
      <c r="OHK11" s="4"/>
      <c r="OHL11" s="4"/>
      <c r="OHM11" s="2"/>
      <c r="OHV11" s="4"/>
      <c r="OHW11" s="4"/>
      <c r="OHX11" s="4"/>
      <c r="OHY11" s="4"/>
      <c r="OHZ11" s="4"/>
      <c r="OIA11" s="2"/>
      <c r="OIJ11" s="4"/>
      <c r="OIK11" s="4"/>
      <c r="OIL11" s="4"/>
      <c r="OIM11" s="4"/>
      <c r="OIN11" s="4"/>
      <c r="OIO11" s="2"/>
      <c r="OIX11" s="4"/>
      <c r="OIY11" s="4"/>
      <c r="OIZ11" s="4"/>
      <c r="OJA11" s="4"/>
      <c r="OJB11" s="4"/>
      <c r="OJC11" s="2"/>
      <c r="OJL11" s="4"/>
      <c r="OJM11" s="4"/>
      <c r="OJN11" s="4"/>
      <c r="OJO11" s="4"/>
      <c r="OJP11" s="4"/>
      <c r="OJQ11" s="2"/>
      <c r="OJZ11" s="4"/>
      <c r="OKA11" s="4"/>
      <c r="OKB11" s="4"/>
      <c r="OKC11" s="4"/>
      <c r="OKD11" s="4"/>
      <c r="OKE11" s="2"/>
      <c r="OKN11" s="4"/>
      <c r="OKO11" s="4"/>
      <c r="OKP11" s="4"/>
      <c r="OKQ11" s="4"/>
      <c r="OKR11" s="4"/>
      <c r="OKS11" s="2"/>
      <c r="OLB11" s="4"/>
      <c r="OLC11" s="4"/>
      <c r="OLD11" s="4"/>
      <c r="OLE11" s="4"/>
      <c r="OLF11" s="4"/>
      <c r="OLG11" s="2"/>
      <c r="OLP11" s="4"/>
      <c r="OLQ11" s="4"/>
      <c r="OLR11" s="4"/>
      <c r="OLS11" s="4"/>
      <c r="OLT11" s="4"/>
      <c r="OLU11" s="2"/>
      <c r="OMD11" s="4"/>
      <c r="OME11" s="4"/>
      <c r="OMF11" s="4"/>
      <c r="OMG11" s="4"/>
      <c r="OMH11" s="4"/>
      <c r="OMI11" s="2"/>
      <c r="OMR11" s="4"/>
      <c r="OMS11" s="4"/>
      <c r="OMT11" s="4"/>
      <c r="OMU11" s="4"/>
      <c r="OMV11" s="4"/>
      <c r="OMW11" s="2"/>
      <c r="ONF11" s="4"/>
      <c r="ONG11" s="4"/>
      <c r="ONH11" s="4"/>
      <c r="ONI11" s="4"/>
      <c r="ONJ11" s="4"/>
      <c r="ONK11" s="2"/>
      <c r="ONT11" s="4"/>
      <c r="ONU11" s="4"/>
      <c r="ONV11" s="4"/>
      <c r="ONW11" s="4"/>
      <c r="ONX11" s="4"/>
      <c r="ONY11" s="2"/>
      <c r="OOH11" s="4"/>
      <c r="OOI11" s="4"/>
      <c r="OOJ11" s="4"/>
      <c r="OOK11" s="4"/>
      <c r="OOL11" s="4"/>
      <c r="OOM11" s="2"/>
      <c r="OOV11" s="4"/>
      <c r="OOW11" s="4"/>
      <c r="OOX11" s="4"/>
      <c r="OOY11" s="4"/>
      <c r="OOZ11" s="4"/>
      <c r="OPA11" s="2"/>
      <c r="OPJ11" s="4"/>
      <c r="OPK11" s="4"/>
      <c r="OPL11" s="4"/>
      <c r="OPM11" s="4"/>
      <c r="OPN11" s="4"/>
      <c r="OPO11" s="2"/>
      <c r="OPX11" s="4"/>
      <c r="OPY11" s="4"/>
      <c r="OPZ11" s="4"/>
      <c r="OQA11" s="4"/>
      <c r="OQB11" s="4"/>
      <c r="OQC11" s="2"/>
      <c r="OQL11" s="4"/>
      <c r="OQM11" s="4"/>
      <c r="OQN11" s="4"/>
      <c r="OQO11" s="4"/>
      <c r="OQP11" s="4"/>
      <c r="OQQ11" s="2"/>
      <c r="OQZ11" s="4"/>
      <c r="ORA11" s="4"/>
      <c r="ORB11" s="4"/>
      <c r="ORC11" s="4"/>
      <c r="ORD11" s="4"/>
      <c r="ORE11" s="2"/>
      <c r="ORN11" s="4"/>
      <c r="ORO11" s="4"/>
      <c r="ORP11" s="4"/>
      <c r="ORQ11" s="4"/>
      <c r="ORR11" s="4"/>
      <c r="ORS11" s="2"/>
      <c r="OSB11" s="4"/>
      <c r="OSC11" s="4"/>
      <c r="OSD11" s="4"/>
      <c r="OSE11" s="4"/>
      <c r="OSF11" s="4"/>
      <c r="OSG11" s="2"/>
      <c r="OSP11" s="4"/>
      <c r="OSQ11" s="4"/>
      <c r="OSR11" s="4"/>
      <c r="OSS11" s="4"/>
      <c r="OST11" s="4"/>
      <c r="OSU11" s="2"/>
      <c r="OTD11" s="4"/>
      <c r="OTE11" s="4"/>
      <c r="OTF11" s="4"/>
      <c r="OTG11" s="4"/>
      <c r="OTH11" s="4"/>
      <c r="OTI11" s="2"/>
      <c r="OTR11" s="4"/>
      <c r="OTS11" s="4"/>
      <c r="OTT11" s="4"/>
      <c r="OTU11" s="4"/>
      <c r="OTV11" s="4"/>
      <c r="OTW11" s="2"/>
      <c r="OUF11" s="4"/>
      <c r="OUG11" s="4"/>
      <c r="OUH11" s="4"/>
      <c r="OUI11" s="4"/>
      <c r="OUJ11" s="4"/>
      <c r="OUK11" s="2"/>
      <c r="OUT11" s="4"/>
      <c r="OUU11" s="4"/>
      <c r="OUV11" s="4"/>
      <c r="OUW11" s="4"/>
      <c r="OUX11" s="4"/>
      <c r="OUY11" s="2"/>
      <c r="OVH11" s="4"/>
      <c r="OVI11" s="4"/>
      <c r="OVJ11" s="4"/>
      <c r="OVK11" s="4"/>
      <c r="OVL11" s="4"/>
      <c r="OVM11" s="2"/>
      <c r="OVV11" s="4"/>
      <c r="OVW11" s="4"/>
      <c r="OVX11" s="4"/>
      <c r="OVY11" s="4"/>
      <c r="OVZ11" s="4"/>
      <c r="OWA11" s="2"/>
      <c r="OWJ11" s="4"/>
      <c r="OWK11" s="4"/>
      <c r="OWL11" s="4"/>
      <c r="OWM11" s="4"/>
      <c r="OWN11" s="4"/>
      <c r="OWO11" s="2"/>
      <c r="OWX11" s="4"/>
      <c r="OWY11" s="4"/>
      <c r="OWZ11" s="4"/>
      <c r="OXA11" s="4"/>
      <c r="OXB11" s="4"/>
      <c r="OXC11" s="2"/>
      <c r="OXL11" s="4"/>
      <c r="OXM11" s="4"/>
      <c r="OXN11" s="4"/>
      <c r="OXO11" s="4"/>
      <c r="OXP11" s="4"/>
      <c r="OXQ11" s="2"/>
      <c r="OXZ11" s="4"/>
      <c r="OYA11" s="4"/>
      <c r="OYB11" s="4"/>
      <c r="OYC11" s="4"/>
      <c r="OYD11" s="4"/>
      <c r="OYE11" s="2"/>
      <c r="OYN11" s="4"/>
      <c r="OYO11" s="4"/>
      <c r="OYP11" s="4"/>
      <c r="OYQ11" s="4"/>
      <c r="OYR11" s="4"/>
      <c r="OYS11" s="2"/>
      <c r="OZB11" s="4"/>
      <c r="OZC11" s="4"/>
      <c r="OZD11" s="4"/>
      <c r="OZE11" s="4"/>
      <c r="OZF11" s="4"/>
      <c r="OZG11" s="2"/>
      <c r="OZP11" s="4"/>
      <c r="OZQ11" s="4"/>
      <c r="OZR11" s="4"/>
      <c r="OZS11" s="4"/>
      <c r="OZT11" s="4"/>
      <c r="OZU11" s="2"/>
      <c r="PAD11" s="4"/>
      <c r="PAE11" s="4"/>
      <c r="PAF11" s="4"/>
      <c r="PAG11" s="4"/>
      <c r="PAH11" s="4"/>
      <c r="PAI11" s="2"/>
      <c r="PAR11" s="4"/>
      <c r="PAS11" s="4"/>
      <c r="PAT11" s="4"/>
      <c r="PAU11" s="4"/>
      <c r="PAV11" s="4"/>
      <c r="PAW11" s="2"/>
      <c r="PBF11" s="4"/>
      <c r="PBG11" s="4"/>
      <c r="PBH11" s="4"/>
      <c r="PBI11" s="4"/>
      <c r="PBJ11" s="4"/>
      <c r="PBK11" s="2"/>
      <c r="PBT11" s="4"/>
      <c r="PBU11" s="4"/>
      <c r="PBV11" s="4"/>
      <c r="PBW11" s="4"/>
      <c r="PBX11" s="4"/>
      <c r="PBY11" s="2"/>
      <c r="PCH11" s="4"/>
      <c r="PCI11" s="4"/>
      <c r="PCJ11" s="4"/>
      <c r="PCK11" s="4"/>
      <c r="PCL11" s="4"/>
      <c r="PCM11" s="2"/>
      <c r="PCV11" s="4"/>
      <c r="PCW11" s="4"/>
      <c r="PCX11" s="4"/>
      <c r="PCY11" s="4"/>
      <c r="PCZ11" s="4"/>
      <c r="PDA11" s="2"/>
      <c r="PDJ11" s="4"/>
      <c r="PDK11" s="4"/>
      <c r="PDL11" s="4"/>
      <c r="PDM11" s="4"/>
      <c r="PDN11" s="4"/>
      <c r="PDO11" s="2"/>
      <c r="PDX11" s="4"/>
      <c r="PDY11" s="4"/>
      <c r="PDZ11" s="4"/>
      <c r="PEA11" s="4"/>
      <c r="PEB11" s="4"/>
      <c r="PEC11" s="2"/>
      <c r="PEL11" s="4"/>
      <c r="PEM11" s="4"/>
      <c r="PEN11" s="4"/>
      <c r="PEO11" s="4"/>
      <c r="PEP11" s="4"/>
      <c r="PEQ11" s="2"/>
      <c r="PEZ11" s="4"/>
      <c r="PFA11" s="4"/>
      <c r="PFB11" s="4"/>
      <c r="PFC11" s="4"/>
      <c r="PFD11" s="4"/>
      <c r="PFE11" s="2"/>
      <c r="PFN11" s="4"/>
      <c r="PFO11" s="4"/>
      <c r="PFP11" s="4"/>
      <c r="PFQ11" s="4"/>
      <c r="PFR11" s="4"/>
      <c r="PFS11" s="2"/>
      <c r="PGB11" s="4"/>
      <c r="PGC11" s="4"/>
      <c r="PGD11" s="4"/>
      <c r="PGE11" s="4"/>
      <c r="PGF11" s="4"/>
      <c r="PGG11" s="2"/>
      <c r="PGP11" s="4"/>
      <c r="PGQ11" s="4"/>
      <c r="PGR11" s="4"/>
      <c r="PGS11" s="4"/>
      <c r="PGT11" s="4"/>
      <c r="PGU11" s="2"/>
      <c r="PHD11" s="4"/>
      <c r="PHE11" s="4"/>
      <c r="PHF11" s="4"/>
      <c r="PHG11" s="4"/>
      <c r="PHH11" s="4"/>
      <c r="PHI11" s="2"/>
      <c r="PHR11" s="4"/>
      <c r="PHS11" s="4"/>
      <c r="PHT11" s="4"/>
      <c r="PHU11" s="4"/>
      <c r="PHV11" s="4"/>
      <c r="PHW11" s="2"/>
      <c r="PIF11" s="4"/>
      <c r="PIG11" s="4"/>
      <c r="PIH11" s="4"/>
      <c r="PII11" s="4"/>
      <c r="PIJ11" s="4"/>
      <c r="PIK11" s="2"/>
      <c r="PIT11" s="4"/>
      <c r="PIU11" s="4"/>
      <c r="PIV11" s="4"/>
      <c r="PIW11" s="4"/>
      <c r="PIX11" s="4"/>
      <c r="PIY11" s="2"/>
      <c r="PJH11" s="4"/>
      <c r="PJI11" s="4"/>
      <c r="PJJ11" s="4"/>
      <c r="PJK11" s="4"/>
      <c r="PJL11" s="4"/>
      <c r="PJM11" s="2"/>
      <c r="PJV11" s="4"/>
      <c r="PJW11" s="4"/>
      <c r="PJX11" s="4"/>
      <c r="PJY11" s="4"/>
      <c r="PJZ11" s="4"/>
      <c r="PKA11" s="2"/>
      <c r="PKJ11" s="4"/>
      <c r="PKK11" s="4"/>
      <c r="PKL11" s="4"/>
      <c r="PKM11" s="4"/>
      <c r="PKN11" s="4"/>
      <c r="PKO11" s="2"/>
      <c r="PKX11" s="4"/>
      <c r="PKY11" s="4"/>
      <c r="PKZ11" s="4"/>
      <c r="PLA11" s="4"/>
      <c r="PLB11" s="4"/>
      <c r="PLC11" s="2"/>
      <c r="PLL11" s="4"/>
      <c r="PLM11" s="4"/>
      <c r="PLN11" s="4"/>
      <c r="PLO11" s="4"/>
      <c r="PLP11" s="4"/>
      <c r="PLQ11" s="2"/>
      <c r="PLZ11" s="4"/>
      <c r="PMA11" s="4"/>
      <c r="PMB11" s="4"/>
      <c r="PMC11" s="4"/>
      <c r="PMD11" s="4"/>
      <c r="PME11" s="2"/>
      <c r="PMN11" s="4"/>
      <c r="PMO11" s="4"/>
      <c r="PMP11" s="4"/>
      <c r="PMQ11" s="4"/>
      <c r="PMR11" s="4"/>
      <c r="PMS11" s="2"/>
      <c r="PNB11" s="4"/>
      <c r="PNC11" s="4"/>
      <c r="PND11" s="4"/>
      <c r="PNE11" s="4"/>
      <c r="PNF11" s="4"/>
      <c r="PNG11" s="2"/>
      <c r="PNP11" s="4"/>
      <c r="PNQ11" s="4"/>
      <c r="PNR11" s="4"/>
      <c r="PNS11" s="4"/>
      <c r="PNT11" s="4"/>
      <c r="PNU11" s="2"/>
      <c r="POD11" s="4"/>
      <c r="POE11" s="4"/>
      <c r="POF11" s="4"/>
      <c r="POG11" s="4"/>
      <c r="POH11" s="4"/>
      <c r="POI11" s="2"/>
      <c r="POR11" s="4"/>
      <c r="POS11" s="4"/>
      <c r="POT11" s="4"/>
      <c r="POU11" s="4"/>
      <c r="POV11" s="4"/>
      <c r="POW11" s="2"/>
      <c r="PPF11" s="4"/>
      <c r="PPG11" s="4"/>
      <c r="PPH11" s="4"/>
      <c r="PPI11" s="4"/>
      <c r="PPJ11" s="4"/>
      <c r="PPK11" s="2"/>
      <c r="PPT11" s="4"/>
      <c r="PPU11" s="4"/>
      <c r="PPV11" s="4"/>
      <c r="PPW11" s="4"/>
      <c r="PPX11" s="4"/>
      <c r="PPY11" s="2"/>
      <c r="PQH11" s="4"/>
      <c r="PQI11" s="4"/>
      <c r="PQJ11" s="4"/>
      <c r="PQK11" s="4"/>
      <c r="PQL11" s="4"/>
      <c r="PQM11" s="2"/>
      <c r="PQV11" s="4"/>
      <c r="PQW11" s="4"/>
      <c r="PQX11" s="4"/>
      <c r="PQY11" s="4"/>
      <c r="PQZ11" s="4"/>
      <c r="PRA11" s="2"/>
      <c r="PRJ11" s="4"/>
      <c r="PRK11" s="4"/>
      <c r="PRL11" s="4"/>
      <c r="PRM11" s="4"/>
      <c r="PRN11" s="4"/>
      <c r="PRO11" s="2"/>
      <c r="PRX11" s="4"/>
      <c r="PRY11" s="4"/>
      <c r="PRZ11" s="4"/>
      <c r="PSA11" s="4"/>
      <c r="PSB11" s="4"/>
      <c r="PSC11" s="2"/>
      <c r="PSL11" s="4"/>
      <c r="PSM11" s="4"/>
      <c r="PSN11" s="4"/>
      <c r="PSO11" s="4"/>
      <c r="PSP11" s="4"/>
      <c r="PSQ11" s="2"/>
      <c r="PSZ11" s="4"/>
      <c r="PTA11" s="4"/>
      <c r="PTB11" s="4"/>
      <c r="PTC11" s="4"/>
      <c r="PTD11" s="4"/>
      <c r="PTE11" s="2"/>
      <c r="PTN11" s="4"/>
      <c r="PTO11" s="4"/>
      <c r="PTP11" s="4"/>
      <c r="PTQ11" s="4"/>
      <c r="PTR11" s="4"/>
      <c r="PTS11" s="2"/>
      <c r="PUB11" s="4"/>
      <c r="PUC11" s="4"/>
      <c r="PUD11" s="4"/>
      <c r="PUE11" s="4"/>
      <c r="PUF11" s="4"/>
      <c r="PUG11" s="2"/>
      <c r="PUP11" s="4"/>
      <c r="PUQ11" s="4"/>
      <c r="PUR11" s="4"/>
      <c r="PUS11" s="4"/>
      <c r="PUT11" s="4"/>
      <c r="PUU11" s="2"/>
      <c r="PVD11" s="4"/>
      <c r="PVE11" s="4"/>
      <c r="PVF11" s="4"/>
      <c r="PVG11" s="4"/>
      <c r="PVH11" s="4"/>
      <c r="PVI11" s="2"/>
      <c r="PVR11" s="4"/>
      <c r="PVS11" s="4"/>
      <c r="PVT11" s="4"/>
      <c r="PVU11" s="4"/>
      <c r="PVV11" s="4"/>
      <c r="PVW11" s="2"/>
      <c r="PWF11" s="4"/>
      <c r="PWG11" s="4"/>
      <c r="PWH11" s="4"/>
      <c r="PWI11" s="4"/>
      <c r="PWJ11" s="4"/>
      <c r="PWK11" s="2"/>
      <c r="PWT11" s="4"/>
      <c r="PWU11" s="4"/>
      <c r="PWV11" s="4"/>
      <c r="PWW11" s="4"/>
      <c r="PWX11" s="4"/>
      <c r="PWY11" s="2"/>
      <c r="PXH11" s="4"/>
      <c r="PXI11" s="4"/>
      <c r="PXJ11" s="4"/>
      <c r="PXK11" s="4"/>
      <c r="PXL11" s="4"/>
      <c r="PXM11" s="2"/>
      <c r="PXV11" s="4"/>
      <c r="PXW11" s="4"/>
      <c r="PXX11" s="4"/>
      <c r="PXY11" s="4"/>
      <c r="PXZ11" s="4"/>
      <c r="PYA11" s="2"/>
      <c r="PYJ11" s="4"/>
      <c r="PYK11" s="4"/>
      <c r="PYL11" s="4"/>
      <c r="PYM11" s="4"/>
      <c r="PYN11" s="4"/>
      <c r="PYO11" s="2"/>
      <c r="PYX11" s="4"/>
      <c r="PYY11" s="4"/>
      <c r="PYZ11" s="4"/>
      <c r="PZA11" s="4"/>
      <c r="PZB11" s="4"/>
      <c r="PZC11" s="2"/>
      <c r="PZL11" s="4"/>
      <c r="PZM11" s="4"/>
      <c r="PZN11" s="4"/>
      <c r="PZO11" s="4"/>
      <c r="PZP11" s="4"/>
      <c r="PZQ11" s="2"/>
      <c r="PZZ11" s="4"/>
      <c r="QAA11" s="4"/>
      <c r="QAB11" s="4"/>
      <c r="QAC11" s="4"/>
      <c r="QAD11" s="4"/>
      <c r="QAE11" s="2"/>
      <c r="QAN11" s="4"/>
      <c r="QAO11" s="4"/>
      <c r="QAP11" s="4"/>
      <c r="QAQ11" s="4"/>
      <c r="QAR11" s="4"/>
      <c r="QAS11" s="2"/>
      <c r="QBB11" s="4"/>
      <c r="QBC11" s="4"/>
      <c r="QBD11" s="4"/>
      <c r="QBE11" s="4"/>
      <c r="QBF11" s="4"/>
      <c r="QBG11" s="2"/>
      <c r="QBP11" s="4"/>
      <c r="QBQ11" s="4"/>
      <c r="QBR11" s="4"/>
      <c r="QBS11" s="4"/>
      <c r="QBT11" s="4"/>
      <c r="QBU11" s="2"/>
      <c r="QCD11" s="4"/>
      <c r="QCE11" s="4"/>
      <c r="QCF11" s="4"/>
      <c r="QCG11" s="4"/>
      <c r="QCH11" s="4"/>
      <c r="QCI11" s="2"/>
      <c r="QCR11" s="4"/>
      <c r="QCS11" s="4"/>
      <c r="QCT11" s="4"/>
      <c r="QCU11" s="4"/>
      <c r="QCV11" s="4"/>
      <c r="QCW11" s="2"/>
      <c r="QDF11" s="4"/>
      <c r="QDG11" s="4"/>
      <c r="QDH11" s="4"/>
      <c r="QDI11" s="4"/>
      <c r="QDJ11" s="4"/>
      <c r="QDK11" s="2"/>
      <c r="QDT11" s="4"/>
      <c r="QDU11" s="4"/>
      <c r="QDV11" s="4"/>
      <c r="QDW11" s="4"/>
      <c r="QDX11" s="4"/>
      <c r="QDY11" s="2"/>
      <c r="QEH11" s="4"/>
      <c r="QEI11" s="4"/>
      <c r="QEJ11" s="4"/>
      <c r="QEK11" s="4"/>
      <c r="QEL11" s="4"/>
      <c r="QEM11" s="2"/>
      <c r="QEV11" s="4"/>
      <c r="QEW11" s="4"/>
      <c r="QEX11" s="4"/>
      <c r="QEY11" s="4"/>
      <c r="QEZ11" s="4"/>
      <c r="QFA11" s="2"/>
      <c r="QFJ11" s="4"/>
      <c r="QFK11" s="4"/>
      <c r="QFL11" s="4"/>
      <c r="QFM11" s="4"/>
      <c r="QFN11" s="4"/>
      <c r="QFO11" s="2"/>
      <c r="QFX11" s="4"/>
      <c r="QFY11" s="4"/>
      <c r="QFZ11" s="4"/>
      <c r="QGA11" s="4"/>
      <c r="QGB11" s="4"/>
      <c r="QGC11" s="2"/>
      <c r="QGL11" s="4"/>
      <c r="QGM11" s="4"/>
      <c r="QGN11" s="4"/>
      <c r="QGO11" s="4"/>
      <c r="QGP11" s="4"/>
      <c r="QGQ11" s="2"/>
      <c r="QGZ11" s="4"/>
      <c r="QHA11" s="4"/>
      <c r="QHB11" s="4"/>
      <c r="QHC11" s="4"/>
      <c r="QHD11" s="4"/>
      <c r="QHE11" s="2"/>
      <c r="QHN11" s="4"/>
      <c r="QHO11" s="4"/>
      <c r="QHP11" s="4"/>
      <c r="QHQ11" s="4"/>
      <c r="QHR11" s="4"/>
      <c r="QHS11" s="2"/>
      <c r="QIB11" s="4"/>
      <c r="QIC11" s="4"/>
      <c r="QID11" s="4"/>
      <c r="QIE11" s="4"/>
      <c r="QIF11" s="4"/>
      <c r="QIG11" s="2"/>
      <c r="QIP11" s="4"/>
      <c r="QIQ11" s="4"/>
      <c r="QIR11" s="4"/>
      <c r="QIS11" s="4"/>
      <c r="QIT11" s="4"/>
      <c r="QIU11" s="2"/>
      <c r="QJD11" s="4"/>
      <c r="QJE11" s="4"/>
      <c r="QJF11" s="4"/>
      <c r="QJG11" s="4"/>
      <c r="QJH11" s="4"/>
      <c r="QJI11" s="2"/>
      <c r="QJR11" s="4"/>
      <c r="QJS11" s="4"/>
      <c r="QJT11" s="4"/>
      <c r="QJU11" s="4"/>
      <c r="QJV11" s="4"/>
      <c r="QJW11" s="2"/>
      <c r="QKF11" s="4"/>
      <c r="QKG11" s="4"/>
      <c r="QKH11" s="4"/>
      <c r="QKI11" s="4"/>
      <c r="QKJ11" s="4"/>
      <c r="QKK11" s="2"/>
      <c r="QKT11" s="4"/>
      <c r="QKU11" s="4"/>
      <c r="QKV11" s="4"/>
      <c r="QKW11" s="4"/>
      <c r="QKX11" s="4"/>
      <c r="QKY11" s="2"/>
      <c r="QLH11" s="4"/>
      <c r="QLI11" s="4"/>
      <c r="QLJ11" s="4"/>
      <c r="QLK11" s="4"/>
      <c r="QLL11" s="4"/>
      <c r="QLM11" s="2"/>
      <c r="QLV11" s="4"/>
      <c r="QLW11" s="4"/>
      <c r="QLX11" s="4"/>
      <c r="QLY11" s="4"/>
      <c r="QLZ11" s="4"/>
      <c r="QMA11" s="2"/>
      <c r="QMJ11" s="4"/>
      <c r="QMK11" s="4"/>
      <c r="QML11" s="4"/>
      <c r="QMM11" s="4"/>
      <c r="QMN11" s="4"/>
      <c r="QMO11" s="2"/>
      <c r="QMX11" s="4"/>
      <c r="QMY11" s="4"/>
      <c r="QMZ11" s="4"/>
      <c r="QNA11" s="4"/>
      <c r="QNB11" s="4"/>
      <c r="QNC11" s="2"/>
      <c r="QNL11" s="4"/>
      <c r="QNM11" s="4"/>
      <c r="QNN11" s="4"/>
      <c r="QNO11" s="4"/>
      <c r="QNP11" s="4"/>
      <c r="QNQ11" s="2"/>
      <c r="QNZ11" s="4"/>
      <c r="QOA11" s="4"/>
      <c r="QOB11" s="4"/>
      <c r="QOC11" s="4"/>
      <c r="QOD11" s="4"/>
      <c r="QOE11" s="2"/>
      <c r="QON11" s="4"/>
      <c r="QOO11" s="4"/>
      <c r="QOP11" s="4"/>
      <c r="QOQ11" s="4"/>
      <c r="QOR11" s="4"/>
      <c r="QOS11" s="2"/>
      <c r="QPB11" s="4"/>
      <c r="QPC11" s="4"/>
      <c r="QPD11" s="4"/>
      <c r="QPE11" s="4"/>
      <c r="QPF11" s="4"/>
      <c r="QPG11" s="2"/>
      <c r="QPP11" s="4"/>
      <c r="QPQ11" s="4"/>
      <c r="QPR11" s="4"/>
      <c r="QPS11" s="4"/>
      <c r="QPT11" s="4"/>
      <c r="QPU11" s="2"/>
      <c r="QQD11" s="4"/>
      <c r="QQE11" s="4"/>
      <c r="QQF11" s="4"/>
      <c r="QQG11" s="4"/>
      <c r="QQH11" s="4"/>
      <c r="QQI11" s="2"/>
      <c r="QQR11" s="4"/>
      <c r="QQS11" s="4"/>
      <c r="QQT11" s="4"/>
      <c r="QQU11" s="4"/>
      <c r="QQV11" s="4"/>
      <c r="QQW11" s="2"/>
      <c r="QRF11" s="4"/>
      <c r="QRG11" s="4"/>
      <c r="QRH11" s="4"/>
      <c r="QRI11" s="4"/>
      <c r="QRJ11" s="4"/>
      <c r="QRK11" s="2"/>
      <c r="QRT11" s="4"/>
      <c r="QRU11" s="4"/>
      <c r="QRV11" s="4"/>
      <c r="QRW11" s="4"/>
      <c r="QRX11" s="4"/>
      <c r="QRY11" s="2"/>
      <c r="QSH11" s="4"/>
      <c r="QSI11" s="4"/>
      <c r="QSJ11" s="4"/>
      <c r="QSK11" s="4"/>
      <c r="QSL11" s="4"/>
      <c r="QSM11" s="2"/>
      <c r="QSV11" s="4"/>
      <c r="QSW11" s="4"/>
      <c r="QSX11" s="4"/>
      <c r="QSY11" s="4"/>
      <c r="QSZ11" s="4"/>
      <c r="QTA11" s="2"/>
      <c r="QTJ11" s="4"/>
      <c r="QTK11" s="4"/>
      <c r="QTL11" s="4"/>
      <c r="QTM11" s="4"/>
      <c r="QTN11" s="4"/>
      <c r="QTO11" s="2"/>
      <c r="QTX11" s="4"/>
      <c r="QTY11" s="4"/>
      <c r="QTZ11" s="4"/>
      <c r="QUA11" s="4"/>
      <c r="QUB11" s="4"/>
      <c r="QUC11" s="2"/>
      <c r="QUL11" s="4"/>
      <c r="QUM11" s="4"/>
      <c r="QUN11" s="4"/>
      <c r="QUO11" s="4"/>
      <c r="QUP11" s="4"/>
      <c r="QUQ11" s="2"/>
      <c r="QUZ11" s="4"/>
      <c r="QVA11" s="4"/>
      <c r="QVB11" s="4"/>
      <c r="QVC11" s="4"/>
      <c r="QVD11" s="4"/>
      <c r="QVE11" s="2"/>
      <c r="QVN11" s="4"/>
      <c r="QVO11" s="4"/>
      <c r="QVP11" s="4"/>
      <c r="QVQ11" s="4"/>
      <c r="QVR11" s="4"/>
      <c r="QVS11" s="2"/>
      <c r="QWB11" s="4"/>
      <c r="QWC11" s="4"/>
      <c r="QWD11" s="4"/>
      <c r="QWE11" s="4"/>
      <c r="QWF11" s="4"/>
      <c r="QWG11" s="2"/>
      <c r="QWP11" s="4"/>
      <c r="QWQ11" s="4"/>
      <c r="QWR11" s="4"/>
      <c r="QWS11" s="4"/>
      <c r="QWT11" s="4"/>
      <c r="QWU11" s="2"/>
      <c r="QXD11" s="4"/>
      <c r="QXE11" s="4"/>
      <c r="QXF11" s="4"/>
      <c r="QXG11" s="4"/>
      <c r="QXH11" s="4"/>
      <c r="QXI11" s="2"/>
      <c r="QXR11" s="4"/>
      <c r="QXS11" s="4"/>
      <c r="QXT11" s="4"/>
      <c r="QXU11" s="4"/>
      <c r="QXV11" s="4"/>
      <c r="QXW11" s="2"/>
      <c r="QYF11" s="4"/>
      <c r="QYG11" s="4"/>
      <c r="QYH11" s="4"/>
      <c r="QYI11" s="4"/>
      <c r="QYJ11" s="4"/>
      <c r="QYK11" s="2"/>
      <c r="QYT11" s="4"/>
      <c r="QYU11" s="4"/>
      <c r="QYV11" s="4"/>
      <c r="QYW11" s="4"/>
      <c r="QYX11" s="4"/>
      <c r="QYY11" s="2"/>
      <c r="QZH11" s="4"/>
      <c r="QZI11" s="4"/>
      <c r="QZJ11" s="4"/>
      <c r="QZK11" s="4"/>
      <c r="QZL11" s="4"/>
      <c r="QZM11" s="2"/>
      <c r="QZV11" s="4"/>
      <c r="QZW11" s="4"/>
      <c r="QZX11" s="4"/>
      <c r="QZY11" s="4"/>
      <c r="QZZ11" s="4"/>
      <c r="RAA11" s="2"/>
      <c r="RAJ11" s="4"/>
      <c r="RAK11" s="4"/>
      <c r="RAL11" s="4"/>
      <c r="RAM11" s="4"/>
      <c r="RAN11" s="4"/>
      <c r="RAO11" s="2"/>
      <c r="RAX11" s="4"/>
      <c r="RAY11" s="4"/>
      <c r="RAZ11" s="4"/>
      <c r="RBA11" s="4"/>
      <c r="RBB11" s="4"/>
      <c r="RBC11" s="2"/>
      <c r="RBL11" s="4"/>
      <c r="RBM11" s="4"/>
      <c r="RBN11" s="4"/>
      <c r="RBO11" s="4"/>
      <c r="RBP11" s="4"/>
      <c r="RBQ11" s="2"/>
      <c r="RBZ11" s="4"/>
      <c r="RCA11" s="4"/>
      <c r="RCB11" s="4"/>
      <c r="RCC11" s="4"/>
      <c r="RCD11" s="4"/>
      <c r="RCE11" s="2"/>
      <c r="RCN11" s="4"/>
      <c r="RCO11" s="4"/>
      <c r="RCP11" s="4"/>
      <c r="RCQ11" s="4"/>
      <c r="RCR11" s="4"/>
      <c r="RCS11" s="2"/>
      <c r="RDB11" s="4"/>
      <c r="RDC11" s="4"/>
      <c r="RDD11" s="4"/>
      <c r="RDE11" s="4"/>
      <c r="RDF11" s="4"/>
      <c r="RDG11" s="2"/>
      <c r="RDP11" s="4"/>
      <c r="RDQ11" s="4"/>
      <c r="RDR11" s="4"/>
      <c r="RDS11" s="4"/>
      <c r="RDT11" s="4"/>
      <c r="RDU11" s="2"/>
      <c r="RED11" s="4"/>
      <c r="REE11" s="4"/>
      <c r="REF11" s="4"/>
      <c r="REG11" s="4"/>
      <c r="REH11" s="4"/>
      <c r="REI11" s="2"/>
      <c r="RER11" s="4"/>
      <c r="RES11" s="4"/>
      <c r="RET11" s="4"/>
      <c r="REU11" s="4"/>
      <c r="REV11" s="4"/>
      <c r="REW11" s="2"/>
      <c r="RFF11" s="4"/>
      <c r="RFG11" s="4"/>
      <c r="RFH11" s="4"/>
      <c r="RFI11" s="4"/>
      <c r="RFJ11" s="4"/>
      <c r="RFK11" s="2"/>
      <c r="RFT11" s="4"/>
      <c r="RFU11" s="4"/>
      <c r="RFV11" s="4"/>
      <c r="RFW11" s="4"/>
      <c r="RFX11" s="4"/>
      <c r="RFY11" s="2"/>
      <c r="RGH11" s="4"/>
      <c r="RGI11" s="4"/>
      <c r="RGJ11" s="4"/>
      <c r="RGK11" s="4"/>
      <c r="RGL11" s="4"/>
      <c r="RGM11" s="2"/>
      <c r="RGV11" s="4"/>
      <c r="RGW11" s="4"/>
      <c r="RGX11" s="4"/>
      <c r="RGY11" s="4"/>
      <c r="RGZ11" s="4"/>
      <c r="RHA11" s="2"/>
      <c r="RHJ11" s="4"/>
      <c r="RHK11" s="4"/>
      <c r="RHL11" s="4"/>
      <c r="RHM11" s="4"/>
      <c r="RHN11" s="4"/>
      <c r="RHO11" s="2"/>
      <c r="RHX11" s="4"/>
      <c r="RHY11" s="4"/>
      <c r="RHZ11" s="4"/>
      <c r="RIA11" s="4"/>
      <c r="RIB11" s="4"/>
      <c r="RIC11" s="2"/>
      <c r="RIL11" s="4"/>
      <c r="RIM11" s="4"/>
      <c r="RIN11" s="4"/>
      <c r="RIO11" s="4"/>
      <c r="RIP11" s="4"/>
      <c r="RIQ11" s="2"/>
      <c r="RIZ11" s="4"/>
      <c r="RJA11" s="4"/>
      <c r="RJB11" s="4"/>
      <c r="RJC11" s="4"/>
      <c r="RJD11" s="4"/>
      <c r="RJE11" s="2"/>
      <c r="RJN11" s="4"/>
      <c r="RJO11" s="4"/>
      <c r="RJP11" s="4"/>
      <c r="RJQ11" s="4"/>
      <c r="RJR11" s="4"/>
      <c r="RJS11" s="2"/>
      <c r="RKB11" s="4"/>
      <c r="RKC11" s="4"/>
      <c r="RKD11" s="4"/>
      <c r="RKE11" s="4"/>
      <c r="RKF11" s="4"/>
      <c r="RKG11" s="2"/>
      <c r="RKP11" s="4"/>
      <c r="RKQ11" s="4"/>
      <c r="RKR11" s="4"/>
      <c r="RKS11" s="4"/>
      <c r="RKT11" s="4"/>
      <c r="RKU11" s="2"/>
      <c r="RLD11" s="4"/>
      <c r="RLE11" s="4"/>
      <c r="RLF11" s="4"/>
      <c r="RLG11" s="4"/>
      <c r="RLH11" s="4"/>
      <c r="RLI11" s="2"/>
      <c r="RLR11" s="4"/>
      <c r="RLS11" s="4"/>
      <c r="RLT11" s="4"/>
      <c r="RLU11" s="4"/>
      <c r="RLV11" s="4"/>
      <c r="RLW11" s="2"/>
      <c r="RMF11" s="4"/>
      <c r="RMG11" s="4"/>
      <c r="RMH11" s="4"/>
      <c r="RMI11" s="4"/>
      <c r="RMJ11" s="4"/>
      <c r="RMK11" s="2"/>
      <c r="RMT11" s="4"/>
      <c r="RMU11" s="4"/>
      <c r="RMV11" s="4"/>
      <c r="RMW11" s="4"/>
      <c r="RMX11" s="4"/>
      <c r="RMY11" s="2"/>
      <c r="RNH11" s="4"/>
      <c r="RNI11" s="4"/>
      <c r="RNJ11" s="4"/>
      <c r="RNK11" s="4"/>
      <c r="RNL11" s="4"/>
      <c r="RNM11" s="2"/>
      <c r="RNV11" s="4"/>
      <c r="RNW11" s="4"/>
      <c r="RNX11" s="4"/>
      <c r="RNY11" s="4"/>
      <c r="RNZ11" s="4"/>
      <c r="ROA11" s="2"/>
      <c r="ROJ11" s="4"/>
      <c r="ROK11" s="4"/>
      <c r="ROL11" s="4"/>
      <c r="ROM11" s="4"/>
      <c r="RON11" s="4"/>
      <c r="ROO11" s="2"/>
      <c r="ROX11" s="4"/>
      <c r="ROY11" s="4"/>
      <c r="ROZ11" s="4"/>
      <c r="RPA11" s="4"/>
      <c r="RPB11" s="4"/>
      <c r="RPC11" s="2"/>
      <c r="RPL11" s="4"/>
      <c r="RPM11" s="4"/>
      <c r="RPN11" s="4"/>
      <c r="RPO11" s="4"/>
      <c r="RPP11" s="4"/>
      <c r="RPQ11" s="2"/>
      <c r="RPZ11" s="4"/>
      <c r="RQA11" s="4"/>
      <c r="RQB11" s="4"/>
      <c r="RQC11" s="4"/>
      <c r="RQD11" s="4"/>
      <c r="RQE11" s="2"/>
      <c r="RQN11" s="4"/>
      <c r="RQO11" s="4"/>
      <c r="RQP11" s="4"/>
      <c r="RQQ11" s="4"/>
      <c r="RQR11" s="4"/>
      <c r="RQS11" s="2"/>
      <c r="RRB11" s="4"/>
      <c r="RRC11" s="4"/>
      <c r="RRD11" s="4"/>
      <c r="RRE11" s="4"/>
      <c r="RRF11" s="4"/>
      <c r="RRG11" s="2"/>
      <c r="RRP11" s="4"/>
      <c r="RRQ11" s="4"/>
      <c r="RRR11" s="4"/>
      <c r="RRS11" s="4"/>
      <c r="RRT11" s="4"/>
      <c r="RRU11" s="2"/>
      <c r="RSD11" s="4"/>
      <c r="RSE11" s="4"/>
      <c r="RSF11" s="4"/>
      <c r="RSG11" s="4"/>
      <c r="RSH11" s="4"/>
      <c r="RSI11" s="2"/>
      <c r="RSR11" s="4"/>
      <c r="RSS11" s="4"/>
      <c r="RST11" s="4"/>
      <c r="RSU11" s="4"/>
      <c r="RSV11" s="4"/>
      <c r="RSW11" s="2"/>
      <c r="RTF11" s="4"/>
      <c r="RTG11" s="4"/>
      <c r="RTH11" s="4"/>
      <c r="RTI11" s="4"/>
      <c r="RTJ11" s="4"/>
      <c r="RTK11" s="2"/>
      <c r="RTT11" s="4"/>
      <c r="RTU11" s="4"/>
      <c r="RTV11" s="4"/>
      <c r="RTW11" s="4"/>
      <c r="RTX11" s="4"/>
      <c r="RTY11" s="2"/>
      <c r="RUH11" s="4"/>
      <c r="RUI11" s="4"/>
      <c r="RUJ11" s="4"/>
      <c r="RUK11" s="4"/>
      <c r="RUL11" s="4"/>
      <c r="RUM11" s="2"/>
      <c r="RUV11" s="4"/>
      <c r="RUW11" s="4"/>
      <c r="RUX11" s="4"/>
      <c r="RUY11" s="4"/>
      <c r="RUZ11" s="4"/>
      <c r="RVA11" s="2"/>
      <c r="RVJ11" s="4"/>
      <c r="RVK11" s="4"/>
      <c r="RVL11" s="4"/>
      <c r="RVM11" s="4"/>
      <c r="RVN11" s="4"/>
      <c r="RVO11" s="2"/>
      <c r="RVX11" s="4"/>
      <c r="RVY11" s="4"/>
      <c r="RVZ11" s="4"/>
      <c r="RWA11" s="4"/>
      <c r="RWB11" s="4"/>
      <c r="RWC11" s="2"/>
      <c r="RWL11" s="4"/>
      <c r="RWM11" s="4"/>
      <c r="RWN11" s="4"/>
      <c r="RWO11" s="4"/>
      <c r="RWP11" s="4"/>
      <c r="RWQ11" s="2"/>
      <c r="RWZ11" s="4"/>
      <c r="RXA11" s="4"/>
      <c r="RXB11" s="4"/>
      <c r="RXC11" s="4"/>
      <c r="RXD11" s="4"/>
      <c r="RXE11" s="2"/>
      <c r="RXN11" s="4"/>
      <c r="RXO11" s="4"/>
      <c r="RXP11" s="4"/>
      <c r="RXQ11" s="4"/>
      <c r="RXR11" s="4"/>
      <c r="RXS11" s="2"/>
      <c r="RYB11" s="4"/>
      <c r="RYC11" s="4"/>
      <c r="RYD11" s="4"/>
      <c r="RYE11" s="4"/>
      <c r="RYF11" s="4"/>
      <c r="RYG11" s="2"/>
      <c r="RYP11" s="4"/>
      <c r="RYQ11" s="4"/>
      <c r="RYR11" s="4"/>
      <c r="RYS11" s="4"/>
      <c r="RYT11" s="4"/>
      <c r="RYU11" s="2"/>
      <c r="RZD11" s="4"/>
      <c r="RZE11" s="4"/>
      <c r="RZF11" s="4"/>
      <c r="RZG11" s="4"/>
      <c r="RZH11" s="4"/>
      <c r="RZI11" s="2"/>
      <c r="RZR11" s="4"/>
      <c r="RZS11" s="4"/>
      <c r="RZT11" s="4"/>
      <c r="RZU11" s="4"/>
      <c r="RZV11" s="4"/>
      <c r="RZW11" s="2"/>
      <c r="SAF11" s="4"/>
      <c r="SAG11" s="4"/>
      <c r="SAH11" s="4"/>
      <c r="SAI11" s="4"/>
      <c r="SAJ11" s="4"/>
      <c r="SAK11" s="2"/>
      <c r="SAT11" s="4"/>
      <c r="SAU11" s="4"/>
      <c r="SAV11" s="4"/>
      <c r="SAW11" s="4"/>
      <c r="SAX11" s="4"/>
      <c r="SAY11" s="2"/>
      <c r="SBH11" s="4"/>
      <c r="SBI11" s="4"/>
      <c r="SBJ11" s="4"/>
      <c r="SBK11" s="4"/>
      <c r="SBL11" s="4"/>
      <c r="SBM11" s="2"/>
      <c r="SBV11" s="4"/>
      <c r="SBW11" s="4"/>
      <c r="SBX11" s="4"/>
      <c r="SBY11" s="4"/>
      <c r="SBZ11" s="4"/>
      <c r="SCA11" s="2"/>
      <c r="SCJ11" s="4"/>
      <c r="SCK11" s="4"/>
      <c r="SCL11" s="4"/>
      <c r="SCM11" s="4"/>
      <c r="SCN11" s="4"/>
      <c r="SCO11" s="2"/>
      <c r="SCX11" s="4"/>
      <c r="SCY11" s="4"/>
      <c r="SCZ11" s="4"/>
      <c r="SDA11" s="4"/>
      <c r="SDB11" s="4"/>
      <c r="SDC11" s="2"/>
      <c r="SDL11" s="4"/>
      <c r="SDM11" s="4"/>
      <c r="SDN11" s="4"/>
      <c r="SDO11" s="4"/>
      <c r="SDP11" s="4"/>
      <c r="SDQ11" s="2"/>
      <c r="SDZ11" s="4"/>
      <c r="SEA11" s="4"/>
      <c r="SEB11" s="4"/>
      <c r="SEC11" s="4"/>
      <c r="SED11" s="4"/>
      <c r="SEE11" s="2"/>
      <c r="SEN11" s="4"/>
      <c r="SEO11" s="4"/>
      <c r="SEP11" s="4"/>
      <c r="SEQ11" s="4"/>
      <c r="SER11" s="4"/>
      <c r="SES11" s="2"/>
      <c r="SFB11" s="4"/>
      <c r="SFC11" s="4"/>
      <c r="SFD11" s="4"/>
      <c r="SFE11" s="4"/>
      <c r="SFF11" s="4"/>
      <c r="SFG11" s="2"/>
      <c r="SFP11" s="4"/>
      <c r="SFQ11" s="4"/>
      <c r="SFR11" s="4"/>
      <c r="SFS11" s="4"/>
      <c r="SFT11" s="4"/>
      <c r="SFU11" s="2"/>
      <c r="SGD11" s="4"/>
      <c r="SGE11" s="4"/>
      <c r="SGF11" s="4"/>
      <c r="SGG11" s="4"/>
      <c r="SGH11" s="4"/>
      <c r="SGI11" s="2"/>
      <c r="SGR11" s="4"/>
      <c r="SGS11" s="4"/>
      <c r="SGT11" s="4"/>
      <c r="SGU11" s="4"/>
      <c r="SGV11" s="4"/>
      <c r="SGW11" s="2"/>
      <c r="SHF11" s="4"/>
      <c r="SHG11" s="4"/>
      <c r="SHH11" s="4"/>
      <c r="SHI11" s="4"/>
      <c r="SHJ11" s="4"/>
      <c r="SHK11" s="2"/>
      <c r="SHT11" s="4"/>
      <c r="SHU11" s="4"/>
      <c r="SHV11" s="4"/>
      <c r="SHW11" s="4"/>
      <c r="SHX11" s="4"/>
      <c r="SHY11" s="2"/>
      <c r="SIH11" s="4"/>
      <c r="SII11" s="4"/>
      <c r="SIJ11" s="4"/>
      <c r="SIK11" s="4"/>
      <c r="SIL11" s="4"/>
      <c r="SIM11" s="2"/>
      <c r="SIV11" s="4"/>
      <c r="SIW11" s="4"/>
      <c r="SIX11" s="4"/>
      <c r="SIY11" s="4"/>
      <c r="SIZ11" s="4"/>
      <c r="SJA11" s="2"/>
      <c r="SJJ11" s="4"/>
      <c r="SJK11" s="4"/>
      <c r="SJL11" s="4"/>
      <c r="SJM11" s="4"/>
      <c r="SJN11" s="4"/>
      <c r="SJO11" s="2"/>
      <c r="SJX11" s="4"/>
      <c r="SJY11" s="4"/>
      <c r="SJZ11" s="4"/>
      <c r="SKA11" s="4"/>
      <c r="SKB11" s="4"/>
      <c r="SKC11" s="2"/>
      <c r="SKL11" s="4"/>
      <c r="SKM11" s="4"/>
      <c r="SKN11" s="4"/>
      <c r="SKO11" s="4"/>
      <c r="SKP11" s="4"/>
      <c r="SKQ11" s="2"/>
      <c r="SKZ11" s="4"/>
      <c r="SLA11" s="4"/>
      <c r="SLB11" s="4"/>
      <c r="SLC11" s="4"/>
      <c r="SLD11" s="4"/>
      <c r="SLE11" s="2"/>
      <c r="SLN11" s="4"/>
      <c r="SLO11" s="4"/>
      <c r="SLP11" s="4"/>
      <c r="SLQ11" s="4"/>
      <c r="SLR11" s="4"/>
      <c r="SLS11" s="2"/>
      <c r="SMB11" s="4"/>
      <c r="SMC11" s="4"/>
      <c r="SMD11" s="4"/>
      <c r="SME11" s="4"/>
      <c r="SMF11" s="4"/>
      <c r="SMG11" s="2"/>
      <c r="SMP11" s="4"/>
      <c r="SMQ11" s="4"/>
      <c r="SMR11" s="4"/>
      <c r="SMS11" s="4"/>
      <c r="SMT11" s="4"/>
      <c r="SMU11" s="2"/>
      <c r="SND11" s="4"/>
      <c r="SNE11" s="4"/>
      <c r="SNF11" s="4"/>
      <c r="SNG11" s="4"/>
      <c r="SNH11" s="4"/>
      <c r="SNI11" s="2"/>
      <c r="SNR11" s="4"/>
      <c r="SNS11" s="4"/>
      <c r="SNT11" s="4"/>
      <c r="SNU11" s="4"/>
      <c r="SNV11" s="4"/>
      <c r="SNW11" s="2"/>
      <c r="SOF11" s="4"/>
      <c r="SOG11" s="4"/>
      <c r="SOH11" s="4"/>
      <c r="SOI11" s="4"/>
      <c r="SOJ11" s="4"/>
      <c r="SOK11" s="2"/>
      <c r="SOT11" s="4"/>
      <c r="SOU11" s="4"/>
      <c r="SOV11" s="4"/>
      <c r="SOW11" s="4"/>
      <c r="SOX11" s="4"/>
      <c r="SOY11" s="2"/>
      <c r="SPH11" s="4"/>
      <c r="SPI11" s="4"/>
      <c r="SPJ11" s="4"/>
      <c r="SPK11" s="4"/>
      <c r="SPL11" s="4"/>
      <c r="SPM11" s="2"/>
      <c r="SPV11" s="4"/>
      <c r="SPW11" s="4"/>
      <c r="SPX11" s="4"/>
      <c r="SPY11" s="4"/>
      <c r="SPZ11" s="4"/>
      <c r="SQA11" s="2"/>
      <c r="SQJ11" s="4"/>
      <c r="SQK11" s="4"/>
      <c r="SQL11" s="4"/>
      <c r="SQM11" s="4"/>
      <c r="SQN11" s="4"/>
      <c r="SQO11" s="2"/>
      <c r="SQX11" s="4"/>
      <c r="SQY11" s="4"/>
      <c r="SQZ11" s="4"/>
      <c r="SRA11" s="4"/>
      <c r="SRB11" s="4"/>
      <c r="SRC11" s="2"/>
      <c r="SRL11" s="4"/>
      <c r="SRM11" s="4"/>
      <c r="SRN11" s="4"/>
      <c r="SRO11" s="4"/>
      <c r="SRP11" s="4"/>
      <c r="SRQ11" s="2"/>
      <c r="SRZ11" s="4"/>
      <c r="SSA11" s="4"/>
      <c r="SSB11" s="4"/>
      <c r="SSC11" s="4"/>
      <c r="SSD11" s="4"/>
      <c r="SSE11" s="2"/>
      <c r="SSN11" s="4"/>
      <c r="SSO11" s="4"/>
      <c r="SSP11" s="4"/>
      <c r="SSQ11" s="4"/>
      <c r="SSR11" s="4"/>
      <c r="SSS11" s="2"/>
      <c r="STB11" s="4"/>
      <c r="STC11" s="4"/>
      <c r="STD11" s="4"/>
      <c r="STE11" s="4"/>
      <c r="STF11" s="4"/>
      <c r="STG11" s="2"/>
      <c r="STP11" s="4"/>
      <c r="STQ11" s="4"/>
      <c r="STR11" s="4"/>
      <c r="STS11" s="4"/>
      <c r="STT11" s="4"/>
      <c r="STU11" s="2"/>
      <c r="SUD11" s="4"/>
      <c r="SUE11" s="4"/>
      <c r="SUF11" s="4"/>
      <c r="SUG11" s="4"/>
      <c r="SUH11" s="4"/>
      <c r="SUI11" s="2"/>
      <c r="SUR11" s="4"/>
      <c r="SUS11" s="4"/>
      <c r="SUT11" s="4"/>
      <c r="SUU11" s="4"/>
      <c r="SUV11" s="4"/>
      <c r="SUW11" s="2"/>
      <c r="SVF11" s="4"/>
      <c r="SVG11" s="4"/>
      <c r="SVH11" s="4"/>
      <c r="SVI11" s="4"/>
      <c r="SVJ11" s="4"/>
      <c r="SVK11" s="2"/>
      <c r="SVT11" s="4"/>
      <c r="SVU11" s="4"/>
      <c r="SVV11" s="4"/>
      <c r="SVW11" s="4"/>
      <c r="SVX11" s="4"/>
      <c r="SVY11" s="2"/>
      <c r="SWH11" s="4"/>
      <c r="SWI11" s="4"/>
      <c r="SWJ11" s="4"/>
      <c r="SWK11" s="4"/>
      <c r="SWL11" s="4"/>
      <c r="SWM11" s="2"/>
      <c r="SWV11" s="4"/>
      <c r="SWW11" s="4"/>
      <c r="SWX11" s="4"/>
      <c r="SWY11" s="4"/>
      <c r="SWZ11" s="4"/>
      <c r="SXA11" s="2"/>
      <c r="SXJ11" s="4"/>
      <c r="SXK11" s="4"/>
      <c r="SXL11" s="4"/>
      <c r="SXM11" s="4"/>
      <c r="SXN11" s="4"/>
      <c r="SXO11" s="2"/>
      <c r="SXX11" s="4"/>
      <c r="SXY11" s="4"/>
      <c r="SXZ11" s="4"/>
      <c r="SYA11" s="4"/>
      <c r="SYB11" s="4"/>
      <c r="SYC11" s="2"/>
      <c r="SYL11" s="4"/>
      <c r="SYM11" s="4"/>
      <c r="SYN11" s="4"/>
      <c r="SYO11" s="4"/>
      <c r="SYP11" s="4"/>
      <c r="SYQ11" s="2"/>
      <c r="SYZ11" s="4"/>
      <c r="SZA11" s="4"/>
      <c r="SZB11" s="4"/>
      <c r="SZC11" s="4"/>
      <c r="SZD11" s="4"/>
      <c r="SZE11" s="2"/>
      <c r="SZN11" s="4"/>
      <c r="SZO11" s="4"/>
      <c r="SZP11" s="4"/>
      <c r="SZQ11" s="4"/>
      <c r="SZR11" s="4"/>
      <c r="SZS11" s="2"/>
      <c r="TAB11" s="4"/>
      <c r="TAC11" s="4"/>
      <c r="TAD11" s="4"/>
      <c r="TAE11" s="4"/>
      <c r="TAF11" s="4"/>
      <c r="TAG11" s="2"/>
      <c r="TAP11" s="4"/>
      <c r="TAQ11" s="4"/>
      <c r="TAR11" s="4"/>
      <c r="TAS11" s="4"/>
      <c r="TAT11" s="4"/>
      <c r="TAU11" s="2"/>
      <c r="TBD11" s="4"/>
      <c r="TBE11" s="4"/>
      <c r="TBF11" s="4"/>
      <c r="TBG11" s="4"/>
      <c r="TBH11" s="4"/>
      <c r="TBI11" s="2"/>
      <c r="TBR11" s="4"/>
      <c r="TBS11" s="4"/>
      <c r="TBT11" s="4"/>
      <c r="TBU11" s="4"/>
      <c r="TBV11" s="4"/>
      <c r="TBW11" s="2"/>
      <c r="TCF11" s="4"/>
      <c r="TCG11" s="4"/>
      <c r="TCH11" s="4"/>
      <c r="TCI11" s="4"/>
      <c r="TCJ11" s="4"/>
      <c r="TCK11" s="2"/>
      <c r="TCT11" s="4"/>
      <c r="TCU11" s="4"/>
      <c r="TCV11" s="4"/>
      <c r="TCW11" s="4"/>
      <c r="TCX11" s="4"/>
      <c r="TCY11" s="2"/>
      <c r="TDH11" s="4"/>
      <c r="TDI11" s="4"/>
      <c r="TDJ11" s="4"/>
      <c r="TDK11" s="4"/>
      <c r="TDL11" s="4"/>
      <c r="TDM11" s="2"/>
      <c r="TDV11" s="4"/>
      <c r="TDW11" s="4"/>
      <c r="TDX11" s="4"/>
      <c r="TDY11" s="4"/>
      <c r="TDZ11" s="4"/>
      <c r="TEA11" s="2"/>
      <c r="TEJ11" s="4"/>
      <c r="TEK11" s="4"/>
      <c r="TEL11" s="4"/>
      <c r="TEM11" s="4"/>
      <c r="TEN11" s="4"/>
      <c r="TEO11" s="2"/>
      <c r="TEX11" s="4"/>
      <c r="TEY11" s="4"/>
      <c r="TEZ11" s="4"/>
      <c r="TFA11" s="4"/>
      <c r="TFB11" s="4"/>
      <c r="TFC11" s="2"/>
      <c r="TFL11" s="4"/>
      <c r="TFM11" s="4"/>
      <c r="TFN11" s="4"/>
      <c r="TFO11" s="4"/>
      <c r="TFP11" s="4"/>
      <c r="TFQ11" s="2"/>
      <c r="TFZ11" s="4"/>
      <c r="TGA11" s="4"/>
      <c r="TGB11" s="4"/>
      <c r="TGC11" s="4"/>
      <c r="TGD11" s="4"/>
      <c r="TGE11" s="2"/>
      <c r="TGN11" s="4"/>
      <c r="TGO11" s="4"/>
      <c r="TGP11" s="4"/>
      <c r="TGQ11" s="4"/>
      <c r="TGR11" s="4"/>
      <c r="TGS11" s="2"/>
      <c r="THB11" s="4"/>
      <c r="THC11" s="4"/>
      <c r="THD11" s="4"/>
      <c r="THE11" s="4"/>
      <c r="THF11" s="4"/>
      <c r="THG11" s="2"/>
      <c r="THP11" s="4"/>
      <c r="THQ11" s="4"/>
      <c r="THR11" s="4"/>
      <c r="THS11" s="4"/>
      <c r="THT11" s="4"/>
      <c r="THU11" s="2"/>
      <c r="TID11" s="4"/>
      <c r="TIE11" s="4"/>
      <c r="TIF11" s="4"/>
      <c r="TIG11" s="4"/>
      <c r="TIH11" s="4"/>
      <c r="TII11" s="2"/>
      <c r="TIR11" s="4"/>
      <c r="TIS11" s="4"/>
      <c r="TIT11" s="4"/>
      <c r="TIU11" s="4"/>
      <c r="TIV11" s="4"/>
      <c r="TIW11" s="2"/>
      <c r="TJF11" s="4"/>
      <c r="TJG11" s="4"/>
      <c r="TJH11" s="4"/>
      <c r="TJI11" s="4"/>
      <c r="TJJ11" s="4"/>
      <c r="TJK11" s="2"/>
      <c r="TJT11" s="4"/>
      <c r="TJU11" s="4"/>
      <c r="TJV11" s="4"/>
      <c r="TJW11" s="4"/>
      <c r="TJX11" s="4"/>
      <c r="TJY11" s="2"/>
      <c r="TKH11" s="4"/>
      <c r="TKI11" s="4"/>
      <c r="TKJ11" s="4"/>
      <c r="TKK11" s="4"/>
      <c r="TKL11" s="4"/>
      <c r="TKM11" s="2"/>
      <c r="TKV11" s="4"/>
      <c r="TKW11" s="4"/>
      <c r="TKX11" s="4"/>
      <c r="TKY11" s="4"/>
      <c r="TKZ11" s="4"/>
      <c r="TLA11" s="2"/>
      <c r="TLJ11" s="4"/>
      <c r="TLK11" s="4"/>
      <c r="TLL11" s="4"/>
      <c r="TLM11" s="4"/>
      <c r="TLN11" s="4"/>
      <c r="TLO11" s="2"/>
      <c r="TLX11" s="4"/>
      <c r="TLY11" s="4"/>
      <c r="TLZ11" s="4"/>
      <c r="TMA11" s="4"/>
      <c r="TMB11" s="4"/>
      <c r="TMC11" s="2"/>
      <c r="TML11" s="4"/>
      <c r="TMM11" s="4"/>
      <c r="TMN11" s="4"/>
      <c r="TMO11" s="4"/>
      <c r="TMP11" s="4"/>
      <c r="TMQ11" s="2"/>
      <c r="TMZ11" s="4"/>
      <c r="TNA11" s="4"/>
      <c r="TNB11" s="4"/>
      <c r="TNC11" s="4"/>
      <c r="TND11" s="4"/>
      <c r="TNE11" s="2"/>
      <c r="TNN11" s="4"/>
      <c r="TNO11" s="4"/>
      <c r="TNP11" s="4"/>
      <c r="TNQ11" s="4"/>
      <c r="TNR11" s="4"/>
      <c r="TNS11" s="2"/>
      <c r="TOB11" s="4"/>
      <c r="TOC11" s="4"/>
      <c r="TOD11" s="4"/>
      <c r="TOE11" s="4"/>
      <c r="TOF11" s="4"/>
      <c r="TOG11" s="2"/>
      <c r="TOP11" s="4"/>
      <c r="TOQ11" s="4"/>
      <c r="TOR11" s="4"/>
      <c r="TOS11" s="4"/>
      <c r="TOT11" s="4"/>
      <c r="TOU11" s="2"/>
      <c r="TPD11" s="4"/>
      <c r="TPE11" s="4"/>
      <c r="TPF11" s="4"/>
      <c r="TPG11" s="4"/>
      <c r="TPH11" s="4"/>
      <c r="TPI11" s="2"/>
      <c r="TPR11" s="4"/>
      <c r="TPS11" s="4"/>
      <c r="TPT11" s="4"/>
      <c r="TPU11" s="4"/>
      <c r="TPV11" s="4"/>
      <c r="TPW11" s="2"/>
      <c r="TQF11" s="4"/>
      <c r="TQG11" s="4"/>
      <c r="TQH11" s="4"/>
      <c r="TQI11" s="4"/>
      <c r="TQJ11" s="4"/>
      <c r="TQK11" s="2"/>
      <c r="TQT11" s="4"/>
      <c r="TQU11" s="4"/>
      <c r="TQV11" s="4"/>
      <c r="TQW11" s="4"/>
      <c r="TQX11" s="4"/>
      <c r="TQY11" s="2"/>
      <c r="TRH11" s="4"/>
      <c r="TRI11" s="4"/>
      <c r="TRJ11" s="4"/>
      <c r="TRK11" s="4"/>
      <c r="TRL11" s="4"/>
      <c r="TRM11" s="2"/>
      <c r="TRV11" s="4"/>
      <c r="TRW11" s="4"/>
      <c r="TRX11" s="4"/>
      <c r="TRY11" s="4"/>
      <c r="TRZ11" s="4"/>
      <c r="TSA11" s="2"/>
      <c r="TSJ11" s="4"/>
      <c r="TSK11" s="4"/>
      <c r="TSL11" s="4"/>
      <c r="TSM11" s="4"/>
      <c r="TSN11" s="4"/>
      <c r="TSO11" s="2"/>
      <c r="TSX11" s="4"/>
      <c r="TSY11" s="4"/>
      <c r="TSZ11" s="4"/>
      <c r="TTA11" s="4"/>
      <c r="TTB11" s="4"/>
      <c r="TTC11" s="2"/>
      <c r="TTL11" s="4"/>
      <c r="TTM11" s="4"/>
      <c r="TTN11" s="4"/>
      <c r="TTO11" s="4"/>
      <c r="TTP11" s="4"/>
      <c r="TTQ11" s="2"/>
      <c r="TTZ11" s="4"/>
      <c r="TUA11" s="4"/>
      <c r="TUB11" s="4"/>
      <c r="TUC11" s="4"/>
      <c r="TUD11" s="4"/>
      <c r="TUE11" s="2"/>
      <c r="TUN11" s="4"/>
      <c r="TUO11" s="4"/>
      <c r="TUP11" s="4"/>
      <c r="TUQ11" s="4"/>
      <c r="TUR11" s="4"/>
      <c r="TUS11" s="2"/>
      <c r="TVB11" s="4"/>
      <c r="TVC11" s="4"/>
      <c r="TVD11" s="4"/>
      <c r="TVE11" s="4"/>
      <c r="TVF11" s="4"/>
      <c r="TVG11" s="2"/>
      <c r="TVP11" s="4"/>
      <c r="TVQ11" s="4"/>
      <c r="TVR11" s="4"/>
      <c r="TVS11" s="4"/>
      <c r="TVT11" s="4"/>
      <c r="TVU11" s="2"/>
      <c r="TWD11" s="4"/>
      <c r="TWE11" s="4"/>
      <c r="TWF11" s="4"/>
      <c r="TWG11" s="4"/>
      <c r="TWH11" s="4"/>
      <c r="TWI11" s="2"/>
      <c r="TWR11" s="4"/>
      <c r="TWS11" s="4"/>
      <c r="TWT11" s="4"/>
      <c r="TWU11" s="4"/>
      <c r="TWV11" s="4"/>
      <c r="TWW11" s="2"/>
      <c r="TXF11" s="4"/>
      <c r="TXG11" s="4"/>
      <c r="TXH11" s="4"/>
      <c r="TXI11" s="4"/>
      <c r="TXJ11" s="4"/>
      <c r="TXK11" s="2"/>
      <c r="TXT11" s="4"/>
      <c r="TXU11" s="4"/>
      <c r="TXV11" s="4"/>
      <c r="TXW11" s="4"/>
      <c r="TXX11" s="4"/>
      <c r="TXY11" s="2"/>
      <c r="TYH11" s="4"/>
      <c r="TYI11" s="4"/>
      <c r="TYJ11" s="4"/>
      <c r="TYK11" s="4"/>
      <c r="TYL11" s="4"/>
      <c r="TYM11" s="2"/>
      <c r="TYV11" s="4"/>
      <c r="TYW11" s="4"/>
      <c r="TYX11" s="4"/>
      <c r="TYY11" s="4"/>
      <c r="TYZ11" s="4"/>
      <c r="TZA11" s="2"/>
      <c r="TZJ11" s="4"/>
      <c r="TZK11" s="4"/>
      <c r="TZL11" s="4"/>
      <c r="TZM11" s="4"/>
      <c r="TZN11" s="4"/>
      <c r="TZO11" s="2"/>
      <c r="TZX11" s="4"/>
      <c r="TZY11" s="4"/>
      <c r="TZZ11" s="4"/>
      <c r="UAA11" s="4"/>
      <c r="UAB11" s="4"/>
      <c r="UAC11" s="2"/>
      <c r="UAL11" s="4"/>
      <c r="UAM11" s="4"/>
      <c r="UAN11" s="4"/>
      <c r="UAO11" s="4"/>
      <c r="UAP11" s="4"/>
      <c r="UAQ11" s="2"/>
      <c r="UAZ11" s="4"/>
      <c r="UBA11" s="4"/>
      <c r="UBB11" s="4"/>
      <c r="UBC11" s="4"/>
      <c r="UBD11" s="4"/>
      <c r="UBE11" s="2"/>
      <c r="UBN11" s="4"/>
      <c r="UBO11" s="4"/>
      <c r="UBP11" s="4"/>
      <c r="UBQ11" s="4"/>
      <c r="UBR11" s="4"/>
      <c r="UBS11" s="2"/>
      <c r="UCB11" s="4"/>
      <c r="UCC11" s="4"/>
      <c r="UCD11" s="4"/>
      <c r="UCE11" s="4"/>
      <c r="UCF11" s="4"/>
      <c r="UCG11" s="2"/>
      <c r="UCP11" s="4"/>
      <c r="UCQ11" s="4"/>
      <c r="UCR11" s="4"/>
      <c r="UCS11" s="4"/>
      <c r="UCT11" s="4"/>
      <c r="UCU11" s="2"/>
      <c r="UDD11" s="4"/>
      <c r="UDE11" s="4"/>
      <c r="UDF11" s="4"/>
      <c r="UDG11" s="4"/>
      <c r="UDH11" s="4"/>
      <c r="UDI11" s="2"/>
      <c r="UDR11" s="4"/>
      <c r="UDS11" s="4"/>
      <c r="UDT11" s="4"/>
      <c r="UDU11" s="4"/>
      <c r="UDV11" s="4"/>
      <c r="UDW11" s="2"/>
      <c r="UEF11" s="4"/>
      <c r="UEG11" s="4"/>
      <c r="UEH11" s="4"/>
      <c r="UEI11" s="4"/>
      <c r="UEJ11" s="4"/>
      <c r="UEK11" s="2"/>
      <c r="UET11" s="4"/>
      <c r="UEU11" s="4"/>
      <c r="UEV11" s="4"/>
      <c r="UEW11" s="4"/>
      <c r="UEX11" s="4"/>
      <c r="UEY11" s="2"/>
      <c r="UFH11" s="4"/>
      <c r="UFI11" s="4"/>
      <c r="UFJ11" s="4"/>
      <c r="UFK11" s="4"/>
      <c r="UFL11" s="4"/>
      <c r="UFM11" s="2"/>
      <c r="UFV11" s="4"/>
      <c r="UFW11" s="4"/>
      <c r="UFX11" s="4"/>
      <c r="UFY11" s="4"/>
      <c r="UFZ11" s="4"/>
      <c r="UGA11" s="2"/>
      <c r="UGJ11" s="4"/>
      <c r="UGK11" s="4"/>
      <c r="UGL11" s="4"/>
      <c r="UGM11" s="4"/>
      <c r="UGN11" s="4"/>
      <c r="UGO11" s="2"/>
      <c r="UGX11" s="4"/>
      <c r="UGY11" s="4"/>
      <c r="UGZ11" s="4"/>
      <c r="UHA11" s="4"/>
      <c r="UHB11" s="4"/>
      <c r="UHC11" s="2"/>
      <c r="UHL11" s="4"/>
      <c r="UHM11" s="4"/>
      <c r="UHN11" s="4"/>
      <c r="UHO11" s="4"/>
      <c r="UHP11" s="4"/>
      <c r="UHQ11" s="2"/>
      <c r="UHZ11" s="4"/>
      <c r="UIA11" s="4"/>
      <c r="UIB11" s="4"/>
      <c r="UIC11" s="4"/>
      <c r="UID11" s="4"/>
      <c r="UIE11" s="2"/>
      <c r="UIN11" s="4"/>
      <c r="UIO11" s="4"/>
      <c r="UIP11" s="4"/>
      <c r="UIQ11" s="4"/>
      <c r="UIR11" s="4"/>
      <c r="UIS11" s="2"/>
      <c r="UJB11" s="4"/>
      <c r="UJC11" s="4"/>
      <c r="UJD11" s="4"/>
      <c r="UJE11" s="4"/>
      <c r="UJF11" s="4"/>
      <c r="UJG11" s="2"/>
      <c r="UJP11" s="4"/>
      <c r="UJQ11" s="4"/>
      <c r="UJR11" s="4"/>
      <c r="UJS11" s="4"/>
      <c r="UJT11" s="4"/>
      <c r="UJU11" s="2"/>
      <c r="UKD11" s="4"/>
      <c r="UKE11" s="4"/>
      <c r="UKF11" s="4"/>
      <c r="UKG11" s="4"/>
      <c r="UKH11" s="4"/>
      <c r="UKI11" s="2"/>
      <c r="UKR11" s="4"/>
      <c r="UKS11" s="4"/>
      <c r="UKT11" s="4"/>
      <c r="UKU11" s="4"/>
      <c r="UKV11" s="4"/>
      <c r="UKW11" s="2"/>
      <c r="ULF11" s="4"/>
      <c r="ULG11" s="4"/>
      <c r="ULH11" s="4"/>
      <c r="ULI11" s="4"/>
      <c r="ULJ11" s="4"/>
      <c r="ULK11" s="2"/>
      <c r="ULT11" s="4"/>
      <c r="ULU11" s="4"/>
      <c r="ULV11" s="4"/>
      <c r="ULW11" s="4"/>
      <c r="ULX11" s="4"/>
      <c r="ULY11" s="2"/>
      <c r="UMH11" s="4"/>
      <c r="UMI11" s="4"/>
      <c r="UMJ11" s="4"/>
      <c r="UMK11" s="4"/>
      <c r="UML11" s="4"/>
      <c r="UMM11" s="2"/>
      <c r="UMV11" s="4"/>
      <c r="UMW11" s="4"/>
      <c r="UMX11" s="4"/>
      <c r="UMY11" s="4"/>
      <c r="UMZ11" s="4"/>
      <c r="UNA11" s="2"/>
      <c r="UNJ11" s="4"/>
      <c r="UNK11" s="4"/>
      <c r="UNL11" s="4"/>
      <c r="UNM11" s="4"/>
      <c r="UNN11" s="4"/>
      <c r="UNO11" s="2"/>
      <c r="UNX11" s="4"/>
      <c r="UNY11" s="4"/>
      <c r="UNZ11" s="4"/>
      <c r="UOA11" s="4"/>
      <c r="UOB11" s="4"/>
      <c r="UOC11" s="2"/>
      <c r="UOL11" s="4"/>
      <c r="UOM11" s="4"/>
      <c r="UON11" s="4"/>
      <c r="UOO11" s="4"/>
      <c r="UOP11" s="4"/>
      <c r="UOQ11" s="2"/>
      <c r="UOZ11" s="4"/>
      <c r="UPA11" s="4"/>
      <c r="UPB11" s="4"/>
      <c r="UPC11" s="4"/>
      <c r="UPD11" s="4"/>
      <c r="UPE11" s="2"/>
      <c r="UPN11" s="4"/>
      <c r="UPO11" s="4"/>
      <c r="UPP11" s="4"/>
      <c r="UPQ11" s="4"/>
      <c r="UPR11" s="4"/>
      <c r="UPS11" s="2"/>
      <c r="UQB11" s="4"/>
      <c r="UQC11" s="4"/>
      <c r="UQD11" s="4"/>
      <c r="UQE11" s="4"/>
      <c r="UQF11" s="4"/>
      <c r="UQG11" s="2"/>
      <c r="UQP11" s="4"/>
      <c r="UQQ11" s="4"/>
      <c r="UQR11" s="4"/>
      <c r="UQS11" s="4"/>
      <c r="UQT11" s="4"/>
      <c r="UQU11" s="2"/>
      <c r="URD11" s="4"/>
      <c r="URE11" s="4"/>
      <c r="URF11" s="4"/>
      <c r="URG11" s="4"/>
      <c r="URH11" s="4"/>
      <c r="URI11" s="2"/>
      <c r="URR11" s="4"/>
      <c r="URS11" s="4"/>
      <c r="URT11" s="4"/>
      <c r="URU11" s="4"/>
      <c r="URV11" s="4"/>
      <c r="URW11" s="2"/>
      <c r="USF11" s="4"/>
      <c r="USG11" s="4"/>
      <c r="USH11" s="4"/>
      <c r="USI11" s="4"/>
      <c r="USJ11" s="4"/>
      <c r="USK11" s="2"/>
      <c r="UST11" s="4"/>
      <c r="USU11" s="4"/>
      <c r="USV11" s="4"/>
      <c r="USW11" s="4"/>
      <c r="USX11" s="4"/>
      <c r="USY11" s="2"/>
      <c r="UTH11" s="4"/>
      <c r="UTI11" s="4"/>
      <c r="UTJ11" s="4"/>
      <c r="UTK11" s="4"/>
      <c r="UTL11" s="4"/>
      <c r="UTM11" s="2"/>
      <c r="UTV11" s="4"/>
      <c r="UTW11" s="4"/>
      <c r="UTX11" s="4"/>
      <c r="UTY11" s="4"/>
      <c r="UTZ11" s="4"/>
      <c r="UUA11" s="2"/>
      <c r="UUJ11" s="4"/>
      <c r="UUK11" s="4"/>
      <c r="UUL11" s="4"/>
      <c r="UUM11" s="4"/>
      <c r="UUN11" s="4"/>
      <c r="UUO11" s="2"/>
      <c r="UUX11" s="4"/>
      <c r="UUY11" s="4"/>
      <c r="UUZ11" s="4"/>
      <c r="UVA11" s="4"/>
      <c r="UVB11" s="4"/>
      <c r="UVC11" s="2"/>
      <c r="UVL11" s="4"/>
      <c r="UVM11" s="4"/>
      <c r="UVN11" s="4"/>
      <c r="UVO11" s="4"/>
      <c r="UVP11" s="4"/>
      <c r="UVQ11" s="2"/>
      <c r="UVZ11" s="4"/>
      <c r="UWA11" s="4"/>
      <c r="UWB11" s="4"/>
      <c r="UWC11" s="4"/>
      <c r="UWD11" s="4"/>
      <c r="UWE11" s="2"/>
      <c r="UWN11" s="4"/>
      <c r="UWO11" s="4"/>
      <c r="UWP11" s="4"/>
      <c r="UWQ11" s="4"/>
      <c r="UWR11" s="4"/>
      <c r="UWS11" s="2"/>
      <c r="UXB11" s="4"/>
      <c r="UXC11" s="4"/>
      <c r="UXD11" s="4"/>
      <c r="UXE11" s="4"/>
      <c r="UXF11" s="4"/>
      <c r="UXG11" s="2"/>
      <c r="UXP11" s="4"/>
      <c r="UXQ11" s="4"/>
      <c r="UXR11" s="4"/>
      <c r="UXS11" s="4"/>
      <c r="UXT11" s="4"/>
      <c r="UXU11" s="2"/>
      <c r="UYD11" s="4"/>
      <c r="UYE11" s="4"/>
      <c r="UYF11" s="4"/>
      <c r="UYG11" s="4"/>
      <c r="UYH11" s="4"/>
      <c r="UYI11" s="2"/>
      <c r="UYR11" s="4"/>
      <c r="UYS11" s="4"/>
      <c r="UYT11" s="4"/>
      <c r="UYU11" s="4"/>
      <c r="UYV11" s="4"/>
      <c r="UYW11" s="2"/>
      <c r="UZF11" s="4"/>
      <c r="UZG11" s="4"/>
      <c r="UZH11" s="4"/>
      <c r="UZI11" s="4"/>
      <c r="UZJ11" s="4"/>
      <c r="UZK11" s="2"/>
      <c r="UZT11" s="4"/>
      <c r="UZU11" s="4"/>
      <c r="UZV11" s="4"/>
      <c r="UZW11" s="4"/>
      <c r="UZX11" s="4"/>
      <c r="UZY11" s="2"/>
      <c r="VAH11" s="4"/>
      <c r="VAI11" s="4"/>
      <c r="VAJ11" s="4"/>
      <c r="VAK11" s="4"/>
      <c r="VAL11" s="4"/>
      <c r="VAM11" s="2"/>
      <c r="VAV11" s="4"/>
      <c r="VAW11" s="4"/>
      <c r="VAX11" s="4"/>
      <c r="VAY11" s="4"/>
      <c r="VAZ11" s="4"/>
      <c r="VBA11" s="2"/>
      <c r="VBJ11" s="4"/>
      <c r="VBK11" s="4"/>
      <c r="VBL11" s="4"/>
      <c r="VBM11" s="4"/>
      <c r="VBN11" s="4"/>
      <c r="VBO11" s="2"/>
      <c r="VBX11" s="4"/>
      <c r="VBY11" s="4"/>
      <c r="VBZ11" s="4"/>
      <c r="VCA11" s="4"/>
      <c r="VCB11" s="4"/>
      <c r="VCC11" s="2"/>
      <c r="VCL11" s="4"/>
      <c r="VCM11" s="4"/>
      <c r="VCN11" s="4"/>
      <c r="VCO11" s="4"/>
      <c r="VCP11" s="4"/>
      <c r="VCQ11" s="2"/>
      <c r="VCZ11" s="4"/>
      <c r="VDA11" s="4"/>
      <c r="VDB11" s="4"/>
      <c r="VDC11" s="4"/>
      <c r="VDD11" s="4"/>
      <c r="VDE11" s="2"/>
      <c r="VDN11" s="4"/>
      <c r="VDO11" s="4"/>
      <c r="VDP11" s="4"/>
      <c r="VDQ11" s="4"/>
      <c r="VDR11" s="4"/>
      <c r="VDS11" s="2"/>
      <c r="VEB11" s="4"/>
      <c r="VEC11" s="4"/>
      <c r="VED11" s="4"/>
      <c r="VEE11" s="4"/>
      <c r="VEF11" s="4"/>
      <c r="VEG11" s="2"/>
      <c r="VEP11" s="4"/>
      <c r="VEQ11" s="4"/>
      <c r="VER11" s="4"/>
      <c r="VES11" s="4"/>
      <c r="VET11" s="4"/>
      <c r="VEU11" s="2"/>
      <c r="VFD11" s="4"/>
      <c r="VFE11" s="4"/>
      <c r="VFF11" s="4"/>
      <c r="VFG11" s="4"/>
      <c r="VFH11" s="4"/>
      <c r="VFI11" s="2"/>
      <c r="VFR11" s="4"/>
      <c r="VFS11" s="4"/>
      <c r="VFT11" s="4"/>
      <c r="VFU11" s="4"/>
      <c r="VFV11" s="4"/>
      <c r="VFW11" s="2"/>
      <c r="VGF11" s="4"/>
      <c r="VGG11" s="4"/>
      <c r="VGH11" s="4"/>
      <c r="VGI11" s="4"/>
      <c r="VGJ11" s="4"/>
      <c r="VGK11" s="2"/>
      <c r="VGT11" s="4"/>
      <c r="VGU11" s="4"/>
      <c r="VGV11" s="4"/>
      <c r="VGW11" s="4"/>
      <c r="VGX11" s="4"/>
      <c r="VGY11" s="2"/>
      <c r="VHH11" s="4"/>
      <c r="VHI11" s="4"/>
      <c r="VHJ11" s="4"/>
      <c r="VHK11" s="4"/>
      <c r="VHL11" s="4"/>
      <c r="VHM11" s="2"/>
      <c r="VHV11" s="4"/>
      <c r="VHW11" s="4"/>
      <c r="VHX11" s="4"/>
      <c r="VHY11" s="4"/>
      <c r="VHZ11" s="4"/>
      <c r="VIA11" s="2"/>
      <c r="VIJ11" s="4"/>
      <c r="VIK11" s="4"/>
      <c r="VIL11" s="4"/>
      <c r="VIM11" s="4"/>
      <c r="VIN11" s="4"/>
      <c r="VIO11" s="2"/>
      <c r="VIX11" s="4"/>
      <c r="VIY11" s="4"/>
      <c r="VIZ11" s="4"/>
      <c r="VJA11" s="4"/>
      <c r="VJB11" s="4"/>
      <c r="VJC11" s="2"/>
      <c r="VJL11" s="4"/>
      <c r="VJM11" s="4"/>
      <c r="VJN11" s="4"/>
      <c r="VJO11" s="4"/>
      <c r="VJP11" s="4"/>
      <c r="VJQ11" s="2"/>
      <c r="VJZ11" s="4"/>
      <c r="VKA11" s="4"/>
      <c r="VKB11" s="4"/>
      <c r="VKC11" s="4"/>
      <c r="VKD11" s="4"/>
      <c r="VKE11" s="2"/>
      <c r="VKN11" s="4"/>
      <c r="VKO11" s="4"/>
      <c r="VKP11" s="4"/>
      <c r="VKQ11" s="4"/>
      <c r="VKR11" s="4"/>
      <c r="VKS11" s="2"/>
      <c r="VLB11" s="4"/>
      <c r="VLC11" s="4"/>
      <c r="VLD11" s="4"/>
      <c r="VLE11" s="4"/>
      <c r="VLF11" s="4"/>
      <c r="VLG11" s="2"/>
      <c r="VLP11" s="4"/>
      <c r="VLQ11" s="4"/>
      <c r="VLR11" s="4"/>
      <c r="VLS11" s="4"/>
      <c r="VLT11" s="4"/>
      <c r="VLU11" s="2"/>
      <c r="VMD11" s="4"/>
      <c r="VME11" s="4"/>
      <c r="VMF11" s="4"/>
      <c r="VMG11" s="4"/>
      <c r="VMH11" s="4"/>
      <c r="VMI11" s="2"/>
      <c r="VMR11" s="4"/>
      <c r="VMS11" s="4"/>
      <c r="VMT11" s="4"/>
      <c r="VMU11" s="4"/>
      <c r="VMV11" s="4"/>
      <c r="VMW11" s="2"/>
      <c r="VNF11" s="4"/>
      <c r="VNG11" s="4"/>
      <c r="VNH11" s="4"/>
      <c r="VNI11" s="4"/>
      <c r="VNJ11" s="4"/>
      <c r="VNK11" s="2"/>
      <c r="VNT11" s="4"/>
      <c r="VNU11" s="4"/>
      <c r="VNV11" s="4"/>
      <c r="VNW11" s="4"/>
      <c r="VNX11" s="4"/>
      <c r="VNY11" s="2"/>
      <c r="VOH11" s="4"/>
      <c r="VOI11" s="4"/>
      <c r="VOJ11" s="4"/>
      <c r="VOK11" s="4"/>
      <c r="VOL11" s="4"/>
      <c r="VOM11" s="2"/>
      <c r="VOV11" s="4"/>
      <c r="VOW11" s="4"/>
      <c r="VOX11" s="4"/>
      <c r="VOY11" s="4"/>
      <c r="VOZ11" s="4"/>
      <c r="VPA11" s="2"/>
      <c r="VPJ11" s="4"/>
      <c r="VPK11" s="4"/>
      <c r="VPL11" s="4"/>
      <c r="VPM11" s="4"/>
      <c r="VPN11" s="4"/>
      <c r="VPO11" s="2"/>
      <c r="VPX11" s="4"/>
      <c r="VPY11" s="4"/>
      <c r="VPZ11" s="4"/>
      <c r="VQA11" s="4"/>
      <c r="VQB11" s="4"/>
      <c r="VQC11" s="2"/>
      <c r="VQL11" s="4"/>
      <c r="VQM11" s="4"/>
      <c r="VQN11" s="4"/>
      <c r="VQO11" s="4"/>
      <c r="VQP11" s="4"/>
      <c r="VQQ11" s="2"/>
      <c r="VQZ11" s="4"/>
      <c r="VRA11" s="4"/>
      <c r="VRB11" s="4"/>
      <c r="VRC11" s="4"/>
      <c r="VRD11" s="4"/>
      <c r="VRE11" s="2"/>
      <c r="VRN11" s="4"/>
      <c r="VRO11" s="4"/>
      <c r="VRP11" s="4"/>
      <c r="VRQ11" s="4"/>
      <c r="VRR11" s="4"/>
      <c r="VRS11" s="2"/>
      <c r="VSB11" s="4"/>
      <c r="VSC11" s="4"/>
      <c r="VSD11" s="4"/>
      <c r="VSE11" s="4"/>
      <c r="VSF11" s="4"/>
      <c r="VSG11" s="2"/>
      <c r="VSP11" s="4"/>
      <c r="VSQ11" s="4"/>
      <c r="VSR11" s="4"/>
      <c r="VSS11" s="4"/>
      <c r="VST11" s="4"/>
      <c r="VSU11" s="2"/>
      <c r="VTD11" s="4"/>
      <c r="VTE11" s="4"/>
      <c r="VTF11" s="4"/>
      <c r="VTG11" s="4"/>
      <c r="VTH11" s="4"/>
      <c r="VTI11" s="2"/>
      <c r="VTR11" s="4"/>
      <c r="VTS11" s="4"/>
      <c r="VTT11" s="4"/>
      <c r="VTU11" s="4"/>
      <c r="VTV11" s="4"/>
      <c r="VTW11" s="2"/>
      <c r="VUF11" s="4"/>
      <c r="VUG11" s="4"/>
      <c r="VUH11" s="4"/>
      <c r="VUI11" s="4"/>
      <c r="VUJ11" s="4"/>
      <c r="VUK11" s="2"/>
      <c r="VUT11" s="4"/>
      <c r="VUU11" s="4"/>
      <c r="VUV11" s="4"/>
      <c r="VUW11" s="4"/>
      <c r="VUX11" s="4"/>
      <c r="VUY11" s="2"/>
      <c r="VVH11" s="4"/>
      <c r="VVI11" s="4"/>
      <c r="VVJ11" s="4"/>
      <c r="VVK11" s="4"/>
      <c r="VVL11" s="4"/>
      <c r="VVM11" s="2"/>
      <c r="VVV11" s="4"/>
      <c r="VVW11" s="4"/>
      <c r="VVX11" s="4"/>
      <c r="VVY11" s="4"/>
      <c r="VVZ11" s="4"/>
      <c r="VWA11" s="2"/>
      <c r="VWJ11" s="4"/>
      <c r="VWK11" s="4"/>
      <c r="VWL11" s="4"/>
      <c r="VWM11" s="4"/>
      <c r="VWN11" s="4"/>
      <c r="VWO11" s="2"/>
      <c r="VWX11" s="4"/>
      <c r="VWY11" s="4"/>
      <c r="VWZ11" s="4"/>
      <c r="VXA11" s="4"/>
      <c r="VXB11" s="4"/>
      <c r="VXC11" s="2"/>
      <c r="VXL11" s="4"/>
      <c r="VXM11" s="4"/>
      <c r="VXN11" s="4"/>
      <c r="VXO11" s="4"/>
      <c r="VXP11" s="4"/>
      <c r="VXQ11" s="2"/>
      <c r="VXZ11" s="4"/>
      <c r="VYA11" s="4"/>
      <c r="VYB11" s="4"/>
      <c r="VYC11" s="4"/>
      <c r="VYD11" s="4"/>
      <c r="VYE11" s="2"/>
      <c r="VYN11" s="4"/>
      <c r="VYO11" s="4"/>
      <c r="VYP11" s="4"/>
      <c r="VYQ11" s="4"/>
      <c r="VYR11" s="4"/>
      <c r="VYS11" s="2"/>
      <c r="VZB11" s="4"/>
      <c r="VZC11" s="4"/>
      <c r="VZD11" s="4"/>
      <c r="VZE11" s="4"/>
      <c r="VZF11" s="4"/>
      <c r="VZG11" s="2"/>
      <c r="VZP11" s="4"/>
      <c r="VZQ11" s="4"/>
      <c r="VZR11" s="4"/>
      <c r="VZS11" s="4"/>
      <c r="VZT11" s="4"/>
      <c r="VZU11" s="2"/>
      <c r="WAD11" s="4"/>
      <c r="WAE11" s="4"/>
      <c r="WAF11" s="4"/>
      <c r="WAG11" s="4"/>
      <c r="WAH11" s="4"/>
      <c r="WAI11" s="2"/>
      <c r="WAR11" s="4"/>
      <c r="WAS11" s="4"/>
      <c r="WAT11" s="4"/>
      <c r="WAU11" s="4"/>
      <c r="WAV11" s="4"/>
      <c r="WAW11" s="2"/>
      <c r="WBF11" s="4"/>
      <c r="WBG11" s="4"/>
      <c r="WBH11" s="4"/>
      <c r="WBI11" s="4"/>
      <c r="WBJ11" s="4"/>
      <c r="WBK11" s="2"/>
      <c r="WBT11" s="4"/>
      <c r="WBU11" s="4"/>
      <c r="WBV11" s="4"/>
      <c r="WBW11" s="4"/>
      <c r="WBX11" s="4"/>
      <c r="WBY11" s="2"/>
      <c r="WCH11" s="4"/>
      <c r="WCI11" s="4"/>
      <c r="WCJ11" s="4"/>
      <c r="WCK11" s="4"/>
      <c r="WCL11" s="4"/>
      <c r="WCM11" s="2"/>
      <c r="WCV11" s="4"/>
      <c r="WCW11" s="4"/>
      <c r="WCX11" s="4"/>
      <c r="WCY11" s="4"/>
      <c r="WCZ11" s="4"/>
      <c r="WDA11" s="2"/>
      <c r="WDJ11" s="4"/>
      <c r="WDK11" s="4"/>
      <c r="WDL11" s="4"/>
      <c r="WDM11" s="4"/>
      <c r="WDN11" s="4"/>
      <c r="WDO11" s="2"/>
      <c r="WDX11" s="4"/>
      <c r="WDY11" s="4"/>
      <c r="WDZ11" s="4"/>
      <c r="WEA11" s="4"/>
      <c r="WEB11" s="4"/>
      <c r="WEC11" s="2"/>
      <c r="WEL11" s="4"/>
      <c r="WEM11" s="4"/>
      <c r="WEN11" s="4"/>
      <c r="WEO11" s="4"/>
      <c r="WEP11" s="4"/>
      <c r="WEQ11" s="2"/>
      <c r="WEZ11" s="4"/>
      <c r="WFA11" s="4"/>
      <c r="WFB11" s="4"/>
      <c r="WFC11" s="4"/>
      <c r="WFD11" s="4"/>
      <c r="WFE11" s="2"/>
      <c r="WFN11" s="4"/>
      <c r="WFO11" s="4"/>
      <c r="WFP11" s="4"/>
      <c r="WFQ11" s="4"/>
      <c r="WFR11" s="4"/>
      <c r="WFS11" s="2"/>
      <c r="WGB11" s="4"/>
      <c r="WGC11" s="4"/>
      <c r="WGD11" s="4"/>
      <c r="WGE11" s="4"/>
      <c r="WGF11" s="4"/>
      <c r="WGG11" s="2"/>
      <c r="WGP11" s="4"/>
      <c r="WGQ11" s="4"/>
      <c r="WGR11" s="4"/>
      <c r="WGS11" s="4"/>
      <c r="WGT11" s="4"/>
      <c r="WGU11" s="2"/>
      <c r="WHD11" s="4"/>
      <c r="WHE11" s="4"/>
      <c r="WHF11" s="4"/>
      <c r="WHG11" s="4"/>
      <c r="WHH11" s="4"/>
      <c r="WHI11" s="2"/>
      <c r="WHR11" s="4"/>
      <c r="WHS11" s="4"/>
      <c r="WHT11" s="4"/>
      <c r="WHU11" s="4"/>
      <c r="WHV11" s="4"/>
      <c r="WHW11" s="2"/>
      <c r="WIF11" s="4"/>
      <c r="WIG11" s="4"/>
      <c r="WIH11" s="4"/>
      <c r="WII11" s="4"/>
      <c r="WIJ11" s="4"/>
      <c r="WIK11" s="2"/>
      <c r="WIT11" s="4"/>
      <c r="WIU11" s="4"/>
      <c r="WIV11" s="4"/>
      <c r="WIW11" s="4"/>
      <c r="WIX11" s="4"/>
      <c r="WIY11" s="2"/>
      <c r="WJH11" s="4"/>
      <c r="WJI11" s="4"/>
      <c r="WJJ11" s="4"/>
      <c r="WJK11" s="4"/>
      <c r="WJL11" s="4"/>
      <c r="WJM11" s="2"/>
      <c r="WJV11" s="4"/>
      <c r="WJW11" s="4"/>
      <c r="WJX11" s="4"/>
      <c r="WJY11" s="4"/>
      <c r="WJZ11" s="4"/>
      <c r="WKA11" s="2"/>
      <c r="WKJ11" s="4"/>
      <c r="WKK11" s="4"/>
      <c r="WKL11" s="4"/>
      <c r="WKM11" s="4"/>
      <c r="WKN11" s="4"/>
      <c r="WKO11" s="2"/>
      <c r="WKX11" s="4"/>
      <c r="WKY11" s="4"/>
      <c r="WKZ11" s="4"/>
      <c r="WLA11" s="4"/>
      <c r="WLB11" s="4"/>
      <c r="WLC11" s="2"/>
      <c r="WLL11" s="4"/>
      <c r="WLM11" s="4"/>
      <c r="WLN11" s="4"/>
      <c r="WLO11" s="4"/>
      <c r="WLP11" s="4"/>
      <c r="WLQ11" s="2"/>
      <c r="WLZ11" s="4"/>
      <c r="WMA11" s="4"/>
      <c r="WMB11" s="4"/>
      <c r="WMC11" s="4"/>
      <c r="WMD11" s="4"/>
      <c r="WME11" s="2"/>
      <c r="WMN11" s="4"/>
      <c r="WMO11" s="4"/>
      <c r="WMP11" s="4"/>
      <c r="WMQ11" s="4"/>
      <c r="WMR11" s="4"/>
      <c r="WMS11" s="2"/>
      <c r="WNB11" s="4"/>
      <c r="WNC11" s="4"/>
      <c r="WND11" s="4"/>
      <c r="WNE11" s="4"/>
      <c r="WNF11" s="4"/>
      <c r="WNG11" s="2"/>
      <c r="WNP11" s="4"/>
      <c r="WNQ11" s="4"/>
      <c r="WNR11" s="4"/>
      <c r="WNS11" s="4"/>
      <c r="WNT11" s="4"/>
      <c r="WNU11" s="2"/>
      <c r="WOD11" s="4"/>
      <c r="WOE11" s="4"/>
      <c r="WOF11" s="4"/>
      <c r="WOG11" s="4"/>
      <c r="WOH11" s="4"/>
      <c r="WOI11" s="2"/>
      <c r="WOR11" s="4"/>
      <c r="WOS11" s="4"/>
      <c r="WOT11" s="4"/>
      <c r="WOU11" s="4"/>
      <c r="WOV11" s="4"/>
      <c r="WOW11" s="2"/>
      <c r="WPF11" s="4"/>
      <c r="WPG11" s="4"/>
      <c r="WPH11" s="4"/>
      <c r="WPI11" s="4"/>
      <c r="WPJ11" s="4"/>
      <c r="WPK11" s="2"/>
      <c r="WPT11" s="4"/>
      <c r="WPU11" s="4"/>
      <c r="WPV11" s="4"/>
      <c r="WPW11" s="4"/>
      <c r="WPX11" s="4"/>
      <c r="WPY11" s="2"/>
      <c r="WQH11" s="4"/>
      <c r="WQI11" s="4"/>
      <c r="WQJ11" s="4"/>
      <c r="WQK11" s="4"/>
      <c r="WQL11" s="4"/>
      <c r="WQM11" s="2"/>
      <c r="WQV11" s="4"/>
      <c r="WQW11" s="4"/>
      <c r="WQX11" s="4"/>
      <c r="WQY11" s="4"/>
      <c r="WQZ11" s="4"/>
      <c r="WRA11" s="2"/>
      <c r="WRJ11" s="4"/>
      <c r="WRK11" s="4"/>
      <c r="WRL11" s="4"/>
      <c r="WRM11" s="4"/>
      <c r="WRN11" s="4"/>
      <c r="WRO11" s="2"/>
      <c r="WRX11" s="4"/>
      <c r="WRY11" s="4"/>
      <c r="WRZ11" s="4"/>
      <c r="WSA11" s="4"/>
      <c r="WSB11" s="4"/>
      <c r="WSC11" s="2"/>
      <c r="WSL11" s="4"/>
      <c r="WSM11" s="4"/>
      <c r="WSN11" s="4"/>
      <c r="WSO11" s="4"/>
      <c r="WSP11" s="4"/>
      <c r="WSQ11" s="2"/>
      <c r="WSZ11" s="4"/>
      <c r="WTA11" s="4"/>
      <c r="WTB11" s="4"/>
      <c r="WTC11" s="4"/>
      <c r="WTD11" s="4"/>
      <c r="WTE11" s="2"/>
      <c r="WTN11" s="4"/>
      <c r="WTO11" s="4"/>
      <c r="WTP11" s="4"/>
      <c r="WTQ11" s="4"/>
      <c r="WTR11" s="4"/>
      <c r="WTS11" s="2"/>
      <c r="WUB11" s="4"/>
      <c r="WUC11" s="4"/>
      <c r="WUD11" s="4"/>
      <c r="WUE11" s="4"/>
      <c r="WUF11" s="4"/>
      <c r="WUG11" s="2"/>
      <c r="WUP11" s="4"/>
      <c r="WUQ11" s="4"/>
      <c r="WUR11" s="4"/>
      <c r="WUS11" s="4"/>
      <c r="WUT11" s="4"/>
      <c r="WUU11" s="2"/>
      <c r="WVD11" s="4"/>
      <c r="WVE11" s="4"/>
      <c r="WVF11" s="4"/>
      <c r="WVG11" s="4"/>
      <c r="WVH11" s="4"/>
      <c r="WVI11" s="2"/>
      <c r="WVR11" s="4"/>
      <c r="WVS11" s="4"/>
      <c r="WVT11" s="4"/>
      <c r="WVU11" s="4"/>
      <c r="WVV11" s="4"/>
      <c r="WVW11" s="2"/>
      <c r="WWF11" s="4"/>
      <c r="WWG11" s="4"/>
      <c r="WWH11" s="4"/>
      <c r="WWI11" s="4"/>
      <c r="WWJ11" s="4"/>
      <c r="WWK11" s="2"/>
      <c r="WWT11" s="4"/>
      <c r="WWU11" s="4"/>
      <c r="WWV11" s="4"/>
      <c r="WWW11" s="4"/>
      <c r="WWX11" s="4"/>
      <c r="WWY11" s="2"/>
      <c r="WXH11" s="4"/>
      <c r="WXI11" s="4"/>
      <c r="WXJ11" s="4"/>
      <c r="WXK11" s="4"/>
      <c r="WXL11" s="4"/>
      <c r="WXM11" s="2"/>
      <c r="WXV11" s="4"/>
      <c r="WXW11" s="4"/>
      <c r="WXX11" s="4"/>
      <c r="WXY11" s="4"/>
      <c r="WXZ11" s="4"/>
      <c r="WYA11" s="2"/>
      <c r="WYJ11" s="4"/>
      <c r="WYK11" s="4"/>
      <c r="WYL11" s="4"/>
      <c r="WYM11" s="4"/>
      <c r="WYN11" s="4"/>
      <c r="WYO11" s="2"/>
      <c r="WYX11" s="4"/>
      <c r="WYY11" s="4"/>
      <c r="WYZ11" s="4"/>
      <c r="WZA11" s="4"/>
      <c r="WZB11" s="4"/>
      <c r="WZC11" s="2"/>
      <c r="WZL11" s="4"/>
      <c r="WZM11" s="4"/>
      <c r="WZN11" s="4"/>
      <c r="WZO11" s="4"/>
      <c r="WZP11" s="4"/>
      <c r="WZQ11" s="2"/>
      <c r="WZZ11" s="4"/>
      <c r="XAA11" s="4"/>
      <c r="XAB11" s="4"/>
      <c r="XAC11" s="4"/>
      <c r="XAD11" s="4"/>
      <c r="XAE11" s="2"/>
      <c r="XAN11" s="4"/>
      <c r="XAO11" s="4"/>
      <c r="XAP11" s="4"/>
      <c r="XAQ11" s="4"/>
      <c r="XAR11" s="4"/>
      <c r="XAS11" s="2"/>
      <c r="XBB11" s="4"/>
      <c r="XBC11" s="4"/>
      <c r="XBD11" s="4"/>
      <c r="XBE11" s="4"/>
      <c r="XBF11" s="4"/>
      <c r="XBG11" s="2"/>
      <c r="XBP11" s="4"/>
      <c r="XBQ11" s="4"/>
      <c r="XBR11" s="4"/>
      <c r="XBS11" s="4"/>
      <c r="XBT11" s="4"/>
      <c r="XBU11" s="2"/>
      <c r="XCD11" s="4"/>
      <c r="XCE11" s="4"/>
      <c r="XCF11" s="4"/>
      <c r="XCG11" s="4"/>
      <c r="XCH11" s="4"/>
      <c r="XCI11" s="2"/>
      <c r="XCR11" s="4"/>
      <c r="XCS11" s="4"/>
      <c r="XCT11" s="4"/>
      <c r="XCU11" s="4"/>
      <c r="XCV11" s="4"/>
      <c r="XCW11" s="2"/>
      <c r="XDF11" s="4"/>
      <c r="XDG11" s="4"/>
      <c r="XDH11" s="4"/>
      <c r="XDI11" s="4"/>
      <c r="XDJ11" s="4"/>
      <c r="XDK11" s="2"/>
      <c r="XDT11" s="4"/>
      <c r="XDU11" s="4"/>
      <c r="XDV11" s="4"/>
      <c r="XDW11" s="4"/>
      <c r="XDX11" s="4"/>
      <c r="XDY11" s="2"/>
      <c r="XEH11" s="4"/>
      <c r="XEI11" s="4"/>
      <c r="XEJ11" s="4"/>
      <c r="XEK11" s="4"/>
      <c r="XEL11" s="4"/>
      <c r="XEM11" s="2"/>
      <c r="XEV11" s="4"/>
      <c r="XEW11" s="4"/>
      <c r="XEX11" s="4"/>
      <c r="XEY11" s="4"/>
      <c r="XEZ11" s="4"/>
      <c r="XFA11" s="2"/>
    </row>
    <row r="12" spans="1:1023 1032:2045 2054:3067 3076:4089 4098:8191 8200:9213 9222:10235 10244:11257 11266:15359 15368:16381" s="51" customFormat="1" ht="15" x14ac:dyDescent="0.2">
      <c r="A12" s="47" t="s">
        <v>246</v>
      </c>
      <c r="B12" s="48" t="s">
        <v>298</v>
      </c>
      <c r="C12" s="15">
        <v>43211507</v>
      </c>
      <c r="D12" s="15" t="s">
        <v>299</v>
      </c>
      <c r="E12" s="15" t="s">
        <v>286</v>
      </c>
      <c r="F12" s="15" t="s">
        <v>299</v>
      </c>
      <c r="G12" s="48" t="s">
        <v>300</v>
      </c>
      <c r="H12" s="15" t="s">
        <v>10</v>
      </c>
      <c r="I12" s="15">
        <v>1</v>
      </c>
      <c r="J12" s="49">
        <v>734</v>
      </c>
      <c r="K12" s="50">
        <v>0.11</v>
      </c>
      <c r="L12" s="29">
        <f>Table13678[[#This Row],[OEM MSRP / List Price]]*(1-Table13678[[#This Row],[Contract Discount]])</f>
        <v>653.26</v>
      </c>
      <c r="M12" s="12" t="s">
        <v>247</v>
      </c>
      <c r="N12" s="15" t="s">
        <v>305</v>
      </c>
    </row>
    <row r="13" spans="1:1023 1032:2045 2054:3067 3076:4089 4098:8191 8200:9213 9222:10235 10244:11257 11266:15359 15368:16381" s="51" customFormat="1" ht="15" x14ac:dyDescent="0.2">
      <c r="A13" s="47" t="s">
        <v>248</v>
      </c>
      <c r="B13" s="48" t="s">
        <v>298</v>
      </c>
      <c r="C13" s="15">
        <v>43211507</v>
      </c>
      <c r="D13" s="15" t="s">
        <v>301</v>
      </c>
      <c r="E13" s="15" t="s">
        <v>286</v>
      </c>
      <c r="F13" s="15" t="s">
        <v>301</v>
      </c>
      <c r="G13" s="48" t="s">
        <v>302</v>
      </c>
      <c r="H13" s="15" t="s">
        <v>10</v>
      </c>
      <c r="I13" s="15">
        <v>1</v>
      </c>
      <c r="J13" s="49">
        <v>229</v>
      </c>
      <c r="K13" s="50">
        <v>0.11</v>
      </c>
      <c r="L13" s="29">
        <f>Table13678[[#This Row],[OEM MSRP / List Price]]*(1-Table13678[[#This Row],[Contract Discount]])</f>
        <v>203.81</v>
      </c>
      <c r="M13" s="12" t="s">
        <v>247</v>
      </c>
      <c r="N13" s="15" t="s">
        <v>306</v>
      </c>
    </row>
    <row r="14" spans="1:1023 1032:2045 2054:3067 3076:4089 4098:8191 8200:9213 9222:10235 10244:11257 11266:15359 15368:16381" s="51" customFormat="1" ht="30" x14ac:dyDescent="0.2">
      <c r="A14" s="47" t="s">
        <v>249</v>
      </c>
      <c r="B14" s="48" t="s">
        <v>298</v>
      </c>
      <c r="C14" s="15">
        <v>43211507</v>
      </c>
      <c r="D14" s="15" t="s">
        <v>303</v>
      </c>
      <c r="E14" s="15" t="s">
        <v>286</v>
      </c>
      <c r="F14" s="15" t="s">
        <v>303</v>
      </c>
      <c r="G14" s="48" t="s">
        <v>304</v>
      </c>
      <c r="H14" s="15" t="s">
        <v>10</v>
      </c>
      <c r="I14" s="15">
        <v>1</v>
      </c>
      <c r="J14" s="52">
        <v>504</v>
      </c>
      <c r="K14" s="50">
        <v>0.11</v>
      </c>
      <c r="L14" s="29">
        <f>Table13678[[#This Row],[OEM MSRP / List Price]]*(1-Table13678[[#This Row],[Contract Discount]])</f>
        <v>448.56</v>
      </c>
      <c r="M14" s="12" t="s">
        <v>247</v>
      </c>
      <c r="N14" s="15" t="s">
        <v>525</v>
      </c>
    </row>
    <row r="15" spans="1:1023 1032:2045 2054:3067 3076:4089 4098:8191 8200:9213 9222:10235 10244:11257 11266:15359 15368:16381" s="51" customFormat="1" ht="15" x14ac:dyDescent="0.2">
      <c r="A15" s="47" t="s">
        <v>559</v>
      </c>
      <c r="B15" s="48" t="s">
        <v>522</v>
      </c>
      <c r="C15" s="15">
        <v>43211507</v>
      </c>
      <c r="D15" s="15" t="s">
        <v>523</v>
      </c>
      <c r="E15" s="15" t="s">
        <v>286</v>
      </c>
      <c r="F15" s="15" t="s">
        <v>523</v>
      </c>
      <c r="G15" s="48" t="s">
        <v>524</v>
      </c>
      <c r="H15" s="15" t="s">
        <v>10</v>
      </c>
      <c r="I15" s="15">
        <v>1</v>
      </c>
      <c r="J15" s="52">
        <v>469</v>
      </c>
      <c r="K15" s="50">
        <v>0.11</v>
      </c>
      <c r="L15" s="29">
        <f>Table13678[[#This Row],[OEM MSRP / List Price]]*(1-Table13678[[#This Row],[Contract Discount]])</f>
        <v>417.41</v>
      </c>
      <c r="M15" s="12" t="s">
        <v>572</v>
      </c>
      <c r="N15" s="15" t="s">
        <v>560</v>
      </c>
    </row>
    <row r="16" spans="1:1023 1032:2045 2054:3067 3076:4089 4098:8191 8200:9213 9222:10235 10244:11257 11266:15359 15368:16381" s="51" customFormat="1" ht="30" x14ac:dyDescent="0.2">
      <c r="A16" s="47" t="s">
        <v>561</v>
      </c>
      <c r="B16" s="48" t="s">
        <v>519</v>
      </c>
      <c r="C16" s="15">
        <v>43211507</v>
      </c>
      <c r="D16" s="15" t="s">
        <v>520</v>
      </c>
      <c r="E16" s="15" t="s">
        <v>286</v>
      </c>
      <c r="F16" s="15" t="s">
        <v>520</v>
      </c>
      <c r="G16" s="48" t="s">
        <v>521</v>
      </c>
      <c r="H16" s="15" t="s">
        <v>10</v>
      </c>
      <c r="I16" s="15">
        <v>1</v>
      </c>
      <c r="J16" s="52">
        <v>834</v>
      </c>
      <c r="K16" s="50">
        <v>0.11</v>
      </c>
      <c r="L16" s="29">
        <f>Table13678[[#This Row],[OEM MSRP / List Price]]*(1-Table13678[[#This Row],[Contract Discount]])</f>
        <v>742.26</v>
      </c>
      <c r="M16" s="12" t="s">
        <v>573</v>
      </c>
      <c r="N16" s="15" t="s">
        <v>562</v>
      </c>
    </row>
    <row r="17" spans="1:14" s="51" customFormat="1" ht="15" x14ac:dyDescent="0.2">
      <c r="A17" s="47" t="s">
        <v>563</v>
      </c>
      <c r="B17" s="48" t="s">
        <v>519</v>
      </c>
      <c r="C17" s="15">
        <v>43211507</v>
      </c>
      <c r="D17" s="15" t="s">
        <v>702</v>
      </c>
      <c r="E17" s="15" t="s">
        <v>286</v>
      </c>
      <c r="F17" s="15" t="s">
        <v>702</v>
      </c>
      <c r="G17" s="48" t="s">
        <v>703</v>
      </c>
      <c r="H17" s="15" t="s">
        <v>10</v>
      </c>
      <c r="I17" s="15">
        <v>1</v>
      </c>
      <c r="J17" s="49">
        <v>899</v>
      </c>
      <c r="K17" s="50">
        <v>0.11</v>
      </c>
      <c r="L17" s="29">
        <f>Table13678[[#This Row],[OEM MSRP / List Price]]*(1-Table13678[[#This Row],[Contract Discount]])</f>
        <v>800.11</v>
      </c>
      <c r="M17" s="12" t="s">
        <v>573</v>
      </c>
      <c r="N17" s="15" t="s">
        <v>704</v>
      </c>
    </row>
    <row r="18" spans="1:14" s="10" customFormat="1" ht="20.25" x14ac:dyDescent="0.25">
      <c r="A18" s="66" t="s">
        <v>228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65.25" customHeight="1" x14ac:dyDescent="0.2">
      <c r="A19" s="2" t="s">
        <v>7</v>
      </c>
      <c r="B19" s="3" t="s">
        <v>8</v>
      </c>
      <c r="C19" s="3" t="s">
        <v>6</v>
      </c>
      <c r="D19" s="3" t="s">
        <v>4</v>
      </c>
      <c r="E19" s="3" t="s">
        <v>5</v>
      </c>
      <c r="F19" s="3" t="s">
        <v>3</v>
      </c>
      <c r="G19" s="3" t="s">
        <v>0</v>
      </c>
      <c r="H19" s="3" t="s">
        <v>1</v>
      </c>
      <c r="I19" s="3" t="s">
        <v>11</v>
      </c>
      <c r="J19" s="4" t="s">
        <v>21</v>
      </c>
      <c r="K19" s="4" t="s">
        <v>2</v>
      </c>
      <c r="L19" s="4" t="s">
        <v>9</v>
      </c>
      <c r="M19" s="18" t="s">
        <v>24</v>
      </c>
      <c r="N19" s="16" t="s">
        <v>23</v>
      </c>
    </row>
    <row r="20" spans="1:14" s="34" customFormat="1" ht="15" x14ac:dyDescent="0.2">
      <c r="A20" s="1" t="s">
        <v>218</v>
      </c>
      <c r="B20" s="5" t="s">
        <v>526</v>
      </c>
      <c r="C20" s="38">
        <v>43211507</v>
      </c>
      <c r="D20" s="11" t="s">
        <v>309</v>
      </c>
      <c r="E20" s="11" t="s">
        <v>286</v>
      </c>
      <c r="F20" s="11" t="s">
        <v>309</v>
      </c>
      <c r="G20" s="5" t="s">
        <v>506</v>
      </c>
      <c r="H20" s="11" t="s">
        <v>10</v>
      </c>
      <c r="I20" s="11">
        <v>1</v>
      </c>
      <c r="J20" s="14">
        <v>239.99</v>
      </c>
      <c r="K20" s="13">
        <v>0.16</v>
      </c>
      <c r="L20" s="12">
        <f>Table134101520[[#This Row],[OEM MSRP / List Price]]*(1-Table134101520[[#This Row],[Contract Discount]])</f>
        <v>201.5916</v>
      </c>
      <c r="M20" s="12" t="s">
        <v>580</v>
      </c>
      <c r="N20" s="11" t="s">
        <v>542</v>
      </c>
    </row>
    <row r="21" spans="1:14" s="34" customFormat="1" ht="15" x14ac:dyDescent="0.2">
      <c r="A21" s="1" t="s">
        <v>219</v>
      </c>
      <c r="B21" s="5" t="s">
        <v>527</v>
      </c>
      <c r="C21" s="38">
        <v>43211507</v>
      </c>
      <c r="D21" s="11" t="s">
        <v>310</v>
      </c>
      <c r="E21" s="11" t="s">
        <v>286</v>
      </c>
      <c r="F21" s="11" t="s">
        <v>310</v>
      </c>
      <c r="G21" s="5" t="s">
        <v>507</v>
      </c>
      <c r="H21" s="11" t="s">
        <v>10</v>
      </c>
      <c r="I21" s="11">
        <v>1</v>
      </c>
      <c r="J21" s="14">
        <v>199.99</v>
      </c>
      <c r="K21" s="13">
        <v>0.16</v>
      </c>
      <c r="L21" s="12">
        <f>Table134101520[[#This Row],[OEM MSRP / List Price]]*(1-Table134101520[[#This Row],[Contract Discount]])</f>
        <v>167.99160000000001</v>
      </c>
      <c r="M21" s="12" t="s">
        <v>580</v>
      </c>
      <c r="N21" s="11" t="s">
        <v>319</v>
      </c>
    </row>
    <row r="22" spans="1:14" s="34" customFormat="1" ht="15" x14ac:dyDescent="0.2">
      <c r="A22" s="1" t="s">
        <v>220</v>
      </c>
      <c r="B22" s="5" t="s">
        <v>527</v>
      </c>
      <c r="C22" s="38">
        <v>43211507</v>
      </c>
      <c r="D22" s="11" t="s">
        <v>311</v>
      </c>
      <c r="E22" s="11" t="s">
        <v>286</v>
      </c>
      <c r="F22" s="11" t="s">
        <v>311</v>
      </c>
      <c r="G22" s="5" t="s">
        <v>508</v>
      </c>
      <c r="H22" s="11" t="s">
        <v>10</v>
      </c>
      <c r="I22" s="11">
        <v>1</v>
      </c>
      <c r="J22" s="14">
        <v>296.99</v>
      </c>
      <c r="K22" s="13">
        <v>0.16</v>
      </c>
      <c r="L22" s="12">
        <f>Table134101520[[#This Row],[OEM MSRP / List Price]]*(1-Table134101520[[#This Row],[Contract Discount]])</f>
        <v>249.4716</v>
      </c>
      <c r="M22" s="12" t="s">
        <v>580</v>
      </c>
      <c r="N22" s="11" t="s">
        <v>319</v>
      </c>
    </row>
    <row r="23" spans="1:14" s="34" customFormat="1" ht="15" x14ac:dyDescent="0.2">
      <c r="A23" s="1" t="s">
        <v>221</v>
      </c>
      <c r="B23" s="5" t="s">
        <v>527</v>
      </c>
      <c r="C23" s="38">
        <v>43211507</v>
      </c>
      <c r="D23" s="11" t="s">
        <v>312</v>
      </c>
      <c r="E23" s="11" t="s">
        <v>286</v>
      </c>
      <c r="F23" s="11" t="s">
        <v>312</v>
      </c>
      <c r="G23" s="5" t="s">
        <v>307</v>
      </c>
      <c r="H23" s="11" t="s">
        <v>10</v>
      </c>
      <c r="I23" s="11">
        <v>1</v>
      </c>
      <c r="J23" s="14">
        <v>439.99</v>
      </c>
      <c r="K23" s="13">
        <v>0.16</v>
      </c>
      <c r="L23" s="12">
        <f>Table134101520[[#This Row],[OEM MSRP / List Price]]*(1-Table134101520[[#This Row],[Contract Discount]])</f>
        <v>369.59159999999997</v>
      </c>
      <c r="M23" s="12" t="s">
        <v>580</v>
      </c>
      <c r="N23" s="11" t="s">
        <v>319</v>
      </c>
    </row>
    <row r="24" spans="1:14" s="34" customFormat="1" ht="15" x14ac:dyDescent="0.2">
      <c r="A24" s="1" t="s">
        <v>222</v>
      </c>
      <c r="B24" s="5" t="s">
        <v>527</v>
      </c>
      <c r="C24" s="38">
        <v>43211507</v>
      </c>
      <c r="D24" s="11" t="s">
        <v>313</v>
      </c>
      <c r="E24" s="11" t="s">
        <v>286</v>
      </c>
      <c r="F24" s="11" t="s">
        <v>313</v>
      </c>
      <c r="G24" s="5" t="s">
        <v>514</v>
      </c>
      <c r="H24" s="11" t="s">
        <v>10</v>
      </c>
      <c r="I24" s="11">
        <v>1</v>
      </c>
      <c r="J24" s="14">
        <v>339.99</v>
      </c>
      <c r="K24" s="13">
        <v>0.16</v>
      </c>
      <c r="L24" s="12">
        <f>Table134101520[[#This Row],[OEM MSRP / List Price]]*(1-Table134101520[[#This Row],[Contract Discount]])</f>
        <v>285.59159999999997</v>
      </c>
      <c r="M24" s="12" t="s">
        <v>580</v>
      </c>
      <c r="N24" s="11" t="s">
        <v>319</v>
      </c>
    </row>
    <row r="25" spans="1:14" s="34" customFormat="1" ht="15" x14ac:dyDescent="0.2">
      <c r="A25" s="1" t="s">
        <v>223</v>
      </c>
      <c r="B25" s="5" t="s">
        <v>528</v>
      </c>
      <c r="C25" s="38">
        <v>43211507</v>
      </c>
      <c r="D25" s="11" t="s">
        <v>314</v>
      </c>
      <c r="E25" s="11" t="s">
        <v>286</v>
      </c>
      <c r="F25" s="11" t="s">
        <v>314</v>
      </c>
      <c r="G25" s="5" t="s">
        <v>530</v>
      </c>
      <c r="H25" s="11" t="s">
        <v>10</v>
      </c>
      <c r="I25" s="11">
        <v>1</v>
      </c>
      <c r="J25" s="14">
        <v>49.99</v>
      </c>
      <c r="K25" s="13">
        <v>0.16</v>
      </c>
      <c r="L25" s="12">
        <f>Table134101520[[#This Row],[OEM MSRP / List Price]]*(1-Table134101520[[#This Row],[Contract Discount]])</f>
        <v>41.991599999999998</v>
      </c>
      <c r="M25" s="12" t="s">
        <v>580</v>
      </c>
      <c r="N25" s="11" t="s">
        <v>319</v>
      </c>
    </row>
    <row r="26" spans="1:14" s="34" customFormat="1" ht="15" x14ac:dyDescent="0.2">
      <c r="A26" s="1" t="s">
        <v>224</v>
      </c>
      <c r="B26" s="5" t="s">
        <v>529</v>
      </c>
      <c r="C26" s="38">
        <v>43211507</v>
      </c>
      <c r="D26" s="11" t="s">
        <v>315</v>
      </c>
      <c r="E26" s="11" t="s">
        <v>286</v>
      </c>
      <c r="F26" s="11" t="s">
        <v>315</v>
      </c>
      <c r="G26" s="5" t="s">
        <v>515</v>
      </c>
      <c r="H26" s="11" t="s">
        <v>10</v>
      </c>
      <c r="I26" s="11">
        <v>1</v>
      </c>
      <c r="J26" s="14">
        <v>29.99</v>
      </c>
      <c r="K26" s="13">
        <v>0.16</v>
      </c>
      <c r="L26" s="12">
        <f>Table134101520[[#This Row],[OEM MSRP / List Price]]*(1-Table134101520[[#This Row],[Contract Discount]])</f>
        <v>25.191599999999998</v>
      </c>
      <c r="M26" s="12" t="s">
        <v>580</v>
      </c>
      <c r="N26" s="11" t="s">
        <v>319</v>
      </c>
    </row>
    <row r="27" spans="1:14" s="34" customFormat="1" ht="30" x14ac:dyDescent="0.2">
      <c r="A27" s="1" t="s">
        <v>225</v>
      </c>
      <c r="B27" s="5" t="s">
        <v>509</v>
      </c>
      <c r="C27" s="38">
        <v>43211507</v>
      </c>
      <c r="D27" s="11" t="s">
        <v>316</v>
      </c>
      <c r="E27" s="11" t="s">
        <v>286</v>
      </c>
      <c r="F27" s="11" t="s">
        <v>316</v>
      </c>
      <c r="G27" s="5" t="s">
        <v>516</v>
      </c>
      <c r="H27" s="11" t="s">
        <v>10</v>
      </c>
      <c r="I27" s="11">
        <v>1</v>
      </c>
      <c r="J27" s="14">
        <v>17.989999999999998</v>
      </c>
      <c r="K27" s="13">
        <v>0.16</v>
      </c>
      <c r="L27" s="12">
        <f>Table134101520[[#This Row],[OEM MSRP / List Price]]*(1-Table134101520[[#This Row],[Contract Discount]])</f>
        <v>15.111599999999997</v>
      </c>
      <c r="M27" s="12" t="s">
        <v>580</v>
      </c>
      <c r="N27" s="11" t="s">
        <v>319</v>
      </c>
    </row>
    <row r="28" spans="1:14" s="34" customFormat="1" ht="30" x14ac:dyDescent="0.2">
      <c r="A28" s="1" t="s">
        <v>226</v>
      </c>
      <c r="B28" s="5" t="s">
        <v>510</v>
      </c>
      <c r="C28" s="38">
        <v>43211507</v>
      </c>
      <c r="D28" s="11" t="s">
        <v>317</v>
      </c>
      <c r="E28" s="11" t="s">
        <v>286</v>
      </c>
      <c r="F28" s="11" t="s">
        <v>317</v>
      </c>
      <c r="G28" s="5" t="s">
        <v>517</v>
      </c>
      <c r="H28" s="11" t="s">
        <v>10</v>
      </c>
      <c r="I28" s="11">
        <v>1</v>
      </c>
      <c r="J28" s="14">
        <v>44.99</v>
      </c>
      <c r="K28" s="13">
        <v>0.16</v>
      </c>
      <c r="L28" s="12">
        <f>Table134101520[[#This Row],[OEM MSRP / List Price]]*(1-Table134101520[[#This Row],[Contract Discount]])</f>
        <v>37.791600000000003</v>
      </c>
      <c r="M28" s="12" t="s">
        <v>580</v>
      </c>
      <c r="N28" s="11" t="s">
        <v>319</v>
      </c>
    </row>
    <row r="29" spans="1:14" s="34" customFormat="1" ht="15" x14ac:dyDescent="0.2">
      <c r="A29" s="1" t="s">
        <v>227</v>
      </c>
      <c r="B29" s="5" t="s">
        <v>511</v>
      </c>
      <c r="C29" s="38">
        <v>43211507</v>
      </c>
      <c r="D29" s="11" t="s">
        <v>318</v>
      </c>
      <c r="E29" s="11" t="s">
        <v>286</v>
      </c>
      <c r="F29" s="11" t="s">
        <v>318</v>
      </c>
      <c r="G29" s="5" t="s">
        <v>518</v>
      </c>
      <c r="H29" s="11" t="s">
        <v>10</v>
      </c>
      <c r="I29" s="11">
        <v>1</v>
      </c>
      <c r="J29" s="14">
        <v>19.989999999999998</v>
      </c>
      <c r="K29" s="13">
        <v>0.16</v>
      </c>
      <c r="L29" s="12">
        <f>Table134101520[[#This Row],[OEM MSRP / List Price]]*(1-Table134101520[[#This Row],[Contract Discount]])</f>
        <v>16.791599999999999</v>
      </c>
      <c r="M29" s="12" t="s">
        <v>580</v>
      </c>
      <c r="N29" s="11" t="s">
        <v>319</v>
      </c>
    </row>
    <row r="30" spans="1:14" s="10" customFormat="1" ht="20.25" x14ac:dyDescent="0.25">
      <c r="A30" s="66" t="s">
        <v>229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</row>
    <row r="31" spans="1:14" ht="65.25" customHeight="1" x14ac:dyDescent="0.2">
      <c r="A31" s="2" t="s">
        <v>7</v>
      </c>
      <c r="B31" s="3" t="s">
        <v>8</v>
      </c>
      <c r="C31" s="3" t="s">
        <v>6</v>
      </c>
      <c r="D31" s="3" t="s">
        <v>4</v>
      </c>
      <c r="E31" s="3" t="s">
        <v>5</v>
      </c>
      <c r="F31" s="3" t="s">
        <v>3</v>
      </c>
      <c r="G31" s="3" t="s">
        <v>0</v>
      </c>
      <c r="H31" s="3" t="s">
        <v>1</v>
      </c>
      <c r="I31" s="3" t="s">
        <v>11</v>
      </c>
      <c r="J31" s="4" t="s">
        <v>21</v>
      </c>
      <c r="K31" s="4" t="s">
        <v>2</v>
      </c>
      <c r="L31" s="4" t="s">
        <v>9</v>
      </c>
      <c r="M31" s="18" t="s">
        <v>24</v>
      </c>
      <c r="N31" s="16" t="s">
        <v>23</v>
      </c>
    </row>
    <row r="32" spans="1:14" ht="15" x14ac:dyDescent="0.2">
      <c r="A32" s="1" t="s">
        <v>230</v>
      </c>
      <c r="B32" s="5" t="s">
        <v>595</v>
      </c>
      <c r="C32" s="15">
        <v>43211507</v>
      </c>
      <c r="D32" s="11" t="s">
        <v>327</v>
      </c>
      <c r="E32" s="11" t="s">
        <v>286</v>
      </c>
      <c r="F32" s="11" t="s">
        <v>327</v>
      </c>
      <c r="G32" s="5" t="s">
        <v>603</v>
      </c>
      <c r="H32" s="11" t="s">
        <v>10</v>
      </c>
      <c r="I32" s="11">
        <v>1</v>
      </c>
      <c r="J32" s="14">
        <v>49</v>
      </c>
      <c r="K32" s="13">
        <v>0.16</v>
      </c>
      <c r="L32" s="12">
        <f>Table13427131823[[#This Row],[OEM MSRP / List Price]]*(1-Table13427131823[[#This Row],[Contract Discount]])</f>
        <v>41.16</v>
      </c>
      <c r="M32" s="12" t="s">
        <v>581</v>
      </c>
      <c r="N32" s="11" t="s">
        <v>558</v>
      </c>
    </row>
    <row r="33" spans="1:14" ht="15" x14ac:dyDescent="0.2">
      <c r="A33" s="1" t="s">
        <v>231</v>
      </c>
      <c r="B33" s="5" t="s">
        <v>596</v>
      </c>
      <c r="C33" s="15">
        <v>43211507</v>
      </c>
      <c r="D33" s="11" t="s">
        <v>329</v>
      </c>
      <c r="E33" s="11" t="s">
        <v>286</v>
      </c>
      <c r="F33" s="11" t="s">
        <v>329</v>
      </c>
      <c r="G33" s="5" t="s">
        <v>604</v>
      </c>
      <c r="H33" s="11" t="s">
        <v>10</v>
      </c>
      <c r="I33" s="11">
        <v>1</v>
      </c>
      <c r="J33" s="14">
        <v>109</v>
      </c>
      <c r="K33" s="13">
        <v>0.16</v>
      </c>
      <c r="L33" s="12">
        <f>Table13427131823[[#This Row],[OEM MSRP / List Price]]*(1-Table13427131823[[#This Row],[Contract Discount]])</f>
        <v>91.56</v>
      </c>
      <c r="M33" s="12" t="s">
        <v>581</v>
      </c>
      <c r="N33" s="11" t="s">
        <v>558</v>
      </c>
    </row>
    <row r="34" spans="1:14" ht="15" x14ac:dyDescent="0.2">
      <c r="A34" s="1" t="s">
        <v>232</v>
      </c>
      <c r="B34" s="5" t="s">
        <v>545</v>
      </c>
      <c r="C34" s="15">
        <v>43211507</v>
      </c>
      <c r="D34" s="11" t="s">
        <v>330</v>
      </c>
      <c r="E34" s="11" t="s">
        <v>286</v>
      </c>
      <c r="F34" s="11" t="s">
        <v>330</v>
      </c>
      <c r="G34" s="5" t="s">
        <v>555</v>
      </c>
      <c r="H34" s="11" t="s">
        <v>10</v>
      </c>
      <c r="I34" s="11">
        <v>1</v>
      </c>
      <c r="J34" s="14">
        <v>45</v>
      </c>
      <c r="K34" s="13">
        <v>0.16</v>
      </c>
      <c r="L34" s="12">
        <f>Table13427131823[[#This Row],[OEM MSRP / List Price]]*(1-Table13427131823[[#This Row],[Contract Discount]])</f>
        <v>37.799999999999997</v>
      </c>
      <c r="M34" s="12" t="s">
        <v>581</v>
      </c>
      <c r="N34" s="11" t="s">
        <v>558</v>
      </c>
    </row>
    <row r="35" spans="1:14" ht="15" x14ac:dyDescent="0.2">
      <c r="A35" s="1" t="s">
        <v>233</v>
      </c>
      <c r="B35" s="5" t="s">
        <v>544</v>
      </c>
      <c r="C35" s="15">
        <v>43211507</v>
      </c>
      <c r="D35" s="11" t="s">
        <v>331</v>
      </c>
      <c r="E35" s="11" t="s">
        <v>286</v>
      </c>
      <c r="F35" s="11" t="s">
        <v>331</v>
      </c>
      <c r="G35" s="5" t="s">
        <v>556</v>
      </c>
      <c r="H35" s="11" t="s">
        <v>10</v>
      </c>
      <c r="I35" s="11">
        <v>1</v>
      </c>
      <c r="J35" s="14">
        <v>69</v>
      </c>
      <c r="K35" s="13">
        <v>0.16</v>
      </c>
      <c r="L35" s="12">
        <f>Table13427131823[[#This Row],[OEM MSRP / List Price]]*(1-Table13427131823[[#This Row],[Contract Discount]])</f>
        <v>57.96</v>
      </c>
      <c r="M35" s="12" t="s">
        <v>581</v>
      </c>
      <c r="N35" s="11" t="s">
        <v>558</v>
      </c>
    </row>
    <row r="36" spans="1:14" ht="15" x14ac:dyDescent="0.2">
      <c r="A36" s="1" t="s">
        <v>234</v>
      </c>
      <c r="B36" s="5" t="s">
        <v>546</v>
      </c>
      <c r="C36" s="15">
        <v>43211507</v>
      </c>
      <c r="D36" s="11" t="s">
        <v>332</v>
      </c>
      <c r="E36" s="11" t="s">
        <v>286</v>
      </c>
      <c r="F36" s="11" t="s">
        <v>332</v>
      </c>
      <c r="G36" s="5" t="s">
        <v>557</v>
      </c>
      <c r="H36" s="11" t="s">
        <v>10</v>
      </c>
      <c r="I36" s="11">
        <v>1</v>
      </c>
      <c r="J36" s="14">
        <v>99</v>
      </c>
      <c r="K36" s="13">
        <v>0.16</v>
      </c>
      <c r="L36" s="12">
        <f>Table13427131823[[#This Row],[OEM MSRP / List Price]]*(1-Table13427131823[[#This Row],[Contract Discount]])</f>
        <v>83.16</v>
      </c>
      <c r="M36" s="12" t="s">
        <v>581</v>
      </c>
      <c r="N36" s="11" t="s">
        <v>558</v>
      </c>
    </row>
    <row r="37" spans="1:14" ht="15" x14ac:dyDescent="0.2">
      <c r="A37" s="1" t="s">
        <v>235</v>
      </c>
      <c r="B37" s="5" t="s">
        <v>588</v>
      </c>
      <c r="C37" s="15">
        <v>43211507</v>
      </c>
      <c r="D37" s="11" t="s">
        <v>336</v>
      </c>
      <c r="E37" s="11" t="s">
        <v>286</v>
      </c>
      <c r="F37" s="11" t="s">
        <v>336</v>
      </c>
      <c r="G37" s="5" t="s">
        <v>565</v>
      </c>
      <c r="H37" s="11" t="s">
        <v>10</v>
      </c>
      <c r="I37" s="11">
        <v>1</v>
      </c>
      <c r="J37" s="14">
        <v>19</v>
      </c>
      <c r="K37" s="13">
        <v>0.16</v>
      </c>
      <c r="L37" s="12">
        <f>Table13427131823[[#This Row],[OEM MSRP / List Price]]*(1-Table13427131823[[#This Row],[Contract Discount]])</f>
        <v>15.959999999999999</v>
      </c>
      <c r="M37" s="12" t="s">
        <v>581</v>
      </c>
      <c r="N37" s="11" t="s">
        <v>564</v>
      </c>
    </row>
    <row r="38" spans="1:14" ht="15" x14ac:dyDescent="0.2">
      <c r="A38" s="1" t="s">
        <v>236</v>
      </c>
      <c r="B38" s="5" t="s">
        <v>589</v>
      </c>
      <c r="C38" s="15">
        <v>43211507</v>
      </c>
      <c r="D38" s="11" t="s">
        <v>337</v>
      </c>
      <c r="E38" s="11" t="s">
        <v>286</v>
      </c>
      <c r="F38" s="11" t="s">
        <v>337</v>
      </c>
      <c r="G38" s="5" t="s">
        <v>566</v>
      </c>
      <c r="H38" s="11" t="s">
        <v>10</v>
      </c>
      <c r="I38" s="11">
        <v>1</v>
      </c>
      <c r="J38" s="14">
        <v>59</v>
      </c>
      <c r="K38" s="13">
        <v>0.16</v>
      </c>
      <c r="L38" s="12">
        <f>Table13427131823[[#This Row],[OEM MSRP / List Price]]*(1-Table13427131823[[#This Row],[Contract Discount]])</f>
        <v>49.559999999999995</v>
      </c>
      <c r="M38" s="12" t="s">
        <v>581</v>
      </c>
      <c r="N38" s="11" t="s">
        <v>564</v>
      </c>
    </row>
    <row r="39" spans="1:14" ht="15" x14ac:dyDescent="0.2">
      <c r="A39" s="1" t="s">
        <v>237</v>
      </c>
      <c r="B39" s="5" t="s">
        <v>590</v>
      </c>
      <c r="C39" s="15">
        <v>43211507</v>
      </c>
      <c r="D39" s="11" t="s">
        <v>333</v>
      </c>
      <c r="E39" s="11" t="s">
        <v>286</v>
      </c>
      <c r="F39" s="11" t="s">
        <v>333</v>
      </c>
      <c r="G39" s="5" t="s">
        <v>320</v>
      </c>
      <c r="H39" s="11" t="s">
        <v>10</v>
      </c>
      <c r="I39" s="11">
        <v>1</v>
      </c>
      <c r="J39" s="14">
        <v>89</v>
      </c>
      <c r="K39" s="13">
        <v>0.16</v>
      </c>
      <c r="L39" s="12">
        <f>Table13427131823[[#This Row],[OEM MSRP / List Price]]*(1-Table13427131823[[#This Row],[Contract Discount]])</f>
        <v>74.759999999999991</v>
      </c>
      <c r="M39" s="12" t="s">
        <v>581</v>
      </c>
      <c r="N39" s="11" t="s">
        <v>564</v>
      </c>
    </row>
    <row r="40" spans="1:14" ht="15" x14ac:dyDescent="0.2">
      <c r="A40" s="1" t="s">
        <v>238</v>
      </c>
      <c r="B40" s="5" t="s">
        <v>591</v>
      </c>
      <c r="C40" s="15">
        <v>43211507</v>
      </c>
      <c r="D40" s="11" t="s">
        <v>334</v>
      </c>
      <c r="E40" s="11" t="s">
        <v>286</v>
      </c>
      <c r="F40" s="11" t="s">
        <v>334</v>
      </c>
      <c r="G40" s="5" t="s">
        <v>321</v>
      </c>
      <c r="H40" s="11" t="s">
        <v>10</v>
      </c>
      <c r="I40" s="11">
        <v>1</v>
      </c>
      <c r="J40" s="14">
        <v>49</v>
      </c>
      <c r="K40" s="13">
        <v>0.16</v>
      </c>
      <c r="L40" s="12">
        <f>Table13427131823[[#This Row],[OEM MSRP / List Price]]*(1-Table13427131823[[#This Row],[Contract Discount]])</f>
        <v>41.16</v>
      </c>
      <c r="M40" s="12" t="s">
        <v>581</v>
      </c>
      <c r="N40" s="11" t="s">
        <v>564</v>
      </c>
    </row>
    <row r="41" spans="1:14" ht="15" x14ac:dyDescent="0.2">
      <c r="A41" s="1" t="s">
        <v>239</v>
      </c>
      <c r="B41" s="5" t="s">
        <v>592</v>
      </c>
      <c r="C41" s="15">
        <v>43211507</v>
      </c>
      <c r="D41" s="11" t="s">
        <v>335</v>
      </c>
      <c r="E41" s="11" t="s">
        <v>286</v>
      </c>
      <c r="F41" s="11" t="s">
        <v>335</v>
      </c>
      <c r="G41" s="5" t="s">
        <v>322</v>
      </c>
      <c r="H41" s="11" t="s">
        <v>10</v>
      </c>
      <c r="I41" s="11">
        <v>1</v>
      </c>
      <c r="J41" s="14">
        <v>69</v>
      </c>
      <c r="K41" s="13">
        <v>0.16</v>
      </c>
      <c r="L41" s="12">
        <f>Table13427131823[[#This Row],[OEM MSRP / List Price]]*(1-Table13427131823[[#This Row],[Contract Discount]])</f>
        <v>57.96</v>
      </c>
      <c r="M41" s="12" t="s">
        <v>581</v>
      </c>
      <c r="N41" s="11" t="s">
        <v>564</v>
      </c>
    </row>
    <row r="42" spans="1:14" ht="15" x14ac:dyDescent="0.2">
      <c r="A42" s="1" t="s">
        <v>240</v>
      </c>
      <c r="B42" s="5" t="s">
        <v>593</v>
      </c>
      <c r="C42" s="15">
        <v>43211507</v>
      </c>
      <c r="D42" s="11" t="s">
        <v>338</v>
      </c>
      <c r="E42" s="11" t="s">
        <v>286</v>
      </c>
      <c r="F42" s="11" t="s">
        <v>338</v>
      </c>
      <c r="G42" s="5" t="s">
        <v>567</v>
      </c>
      <c r="H42" s="11" t="s">
        <v>10</v>
      </c>
      <c r="I42" s="11">
        <v>1</v>
      </c>
      <c r="J42" s="14">
        <v>49</v>
      </c>
      <c r="K42" s="13">
        <v>0.16</v>
      </c>
      <c r="L42" s="12">
        <f>Table13427131823[[#This Row],[OEM MSRP / List Price]]*(1-Table13427131823[[#This Row],[Contract Discount]])</f>
        <v>41.16</v>
      </c>
      <c r="M42" s="12" t="s">
        <v>581</v>
      </c>
      <c r="N42" s="11" t="s">
        <v>564</v>
      </c>
    </row>
    <row r="43" spans="1:14" ht="15" x14ac:dyDescent="0.2">
      <c r="A43" s="1" t="s">
        <v>241</v>
      </c>
      <c r="B43" s="5" t="s">
        <v>593</v>
      </c>
      <c r="C43" s="15">
        <v>43211507</v>
      </c>
      <c r="D43" s="11" t="s">
        <v>339</v>
      </c>
      <c r="E43" s="11" t="s">
        <v>286</v>
      </c>
      <c r="F43" s="11" t="s">
        <v>339</v>
      </c>
      <c r="G43" s="5" t="s">
        <v>323</v>
      </c>
      <c r="H43" s="11" t="s">
        <v>10</v>
      </c>
      <c r="I43" s="11">
        <v>1</v>
      </c>
      <c r="J43" s="14">
        <v>29</v>
      </c>
      <c r="K43" s="13">
        <v>0.16</v>
      </c>
      <c r="L43" s="12">
        <f>Table13427131823[[#This Row],[OEM MSRP / List Price]]*(1-Table13427131823[[#This Row],[Contract Discount]])</f>
        <v>24.36</v>
      </c>
      <c r="M43" s="12" t="s">
        <v>581</v>
      </c>
      <c r="N43" s="11" t="s">
        <v>564</v>
      </c>
    </row>
    <row r="44" spans="1:14" ht="15" x14ac:dyDescent="0.2">
      <c r="A44" s="1" t="s">
        <v>242</v>
      </c>
      <c r="B44" s="5" t="s">
        <v>591</v>
      </c>
      <c r="C44" s="15">
        <v>43211507</v>
      </c>
      <c r="D44" s="11" t="s">
        <v>340</v>
      </c>
      <c r="E44" s="11" t="s">
        <v>286</v>
      </c>
      <c r="F44" s="11" t="s">
        <v>340</v>
      </c>
      <c r="G44" s="5" t="s">
        <v>324</v>
      </c>
      <c r="H44" s="11" t="s">
        <v>10</v>
      </c>
      <c r="I44" s="11">
        <v>1</v>
      </c>
      <c r="J44" s="14">
        <v>29</v>
      </c>
      <c r="K44" s="13">
        <v>0.16</v>
      </c>
      <c r="L44" s="12">
        <f>Table13427131823[[#This Row],[OEM MSRP / List Price]]*(1-Table13427131823[[#This Row],[Contract Discount]])</f>
        <v>24.36</v>
      </c>
      <c r="M44" s="12" t="s">
        <v>581</v>
      </c>
      <c r="N44" s="11" t="s">
        <v>564</v>
      </c>
    </row>
    <row r="45" spans="1:14" ht="15" x14ac:dyDescent="0.2">
      <c r="A45" s="1" t="s">
        <v>243</v>
      </c>
      <c r="B45" s="5" t="s">
        <v>592</v>
      </c>
      <c r="C45" s="15">
        <v>43211507</v>
      </c>
      <c r="D45" s="11" t="s">
        <v>341</v>
      </c>
      <c r="E45" s="11" t="s">
        <v>286</v>
      </c>
      <c r="F45" s="11" t="s">
        <v>341</v>
      </c>
      <c r="G45" s="5" t="s">
        <v>325</v>
      </c>
      <c r="H45" s="11" t="s">
        <v>10</v>
      </c>
      <c r="I45" s="11">
        <v>1</v>
      </c>
      <c r="J45" s="14">
        <v>39</v>
      </c>
      <c r="K45" s="13">
        <v>0.16</v>
      </c>
      <c r="L45" s="12">
        <f>Table13427131823[[#This Row],[OEM MSRP / List Price]]*(1-Table13427131823[[#This Row],[Contract Discount]])</f>
        <v>32.76</v>
      </c>
      <c r="M45" s="12" t="s">
        <v>581</v>
      </c>
      <c r="N45" s="11" t="s">
        <v>564</v>
      </c>
    </row>
    <row r="46" spans="1:14" ht="15" x14ac:dyDescent="0.2">
      <c r="A46" s="1" t="s">
        <v>244</v>
      </c>
      <c r="B46" s="5" t="s">
        <v>590</v>
      </c>
      <c r="C46" s="15">
        <v>43211507</v>
      </c>
      <c r="D46" s="11" t="s">
        <v>342</v>
      </c>
      <c r="E46" s="11" t="s">
        <v>286</v>
      </c>
      <c r="F46" s="11" t="s">
        <v>342</v>
      </c>
      <c r="G46" s="5" t="s">
        <v>326</v>
      </c>
      <c r="H46" s="11" t="s">
        <v>10</v>
      </c>
      <c r="I46" s="11">
        <v>1</v>
      </c>
      <c r="J46" s="14">
        <v>69</v>
      </c>
      <c r="K46" s="13">
        <v>0.16</v>
      </c>
      <c r="L46" s="12">
        <f>Table13427131823[[#This Row],[OEM MSRP / List Price]]*(1-Table13427131823[[#This Row],[Contract Discount]])</f>
        <v>57.96</v>
      </c>
      <c r="M46" s="12" t="s">
        <v>581</v>
      </c>
      <c r="N46" s="11" t="s">
        <v>564</v>
      </c>
    </row>
    <row r="47" spans="1:14" s="10" customFormat="1" ht="20.25" x14ac:dyDescent="0.25">
      <c r="A47" s="65" t="s">
        <v>65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</row>
    <row r="48" spans="1:14" ht="65.25" customHeight="1" x14ac:dyDescent="0.2">
      <c r="A48" s="2" t="s">
        <v>7</v>
      </c>
      <c r="B48" s="3" t="s">
        <v>8</v>
      </c>
      <c r="C48" s="3" t="s">
        <v>6</v>
      </c>
      <c r="D48" s="3" t="s">
        <v>3</v>
      </c>
      <c r="E48" s="3" t="s">
        <v>1</v>
      </c>
      <c r="F48" s="3" t="s">
        <v>11</v>
      </c>
      <c r="G48" s="4" t="s">
        <v>22</v>
      </c>
      <c r="H48" s="4" t="s">
        <v>2</v>
      </c>
      <c r="I48" s="4" t="s">
        <v>9</v>
      </c>
      <c r="J48" s="64"/>
      <c r="K48" s="64"/>
      <c r="L48" s="64"/>
      <c r="M48" s="64"/>
      <c r="N48" s="64"/>
    </row>
    <row r="49" spans="1:14" ht="15" x14ac:dyDescent="0.2">
      <c r="A49" s="1" t="s">
        <v>124</v>
      </c>
      <c r="B49" s="5" t="s">
        <v>14</v>
      </c>
      <c r="C49" s="15">
        <v>81110000</v>
      </c>
      <c r="D49" s="11" t="s">
        <v>348</v>
      </c>
      <c r="E49" s="11" t="s">
        <v>10</v>
      </c>
      <c r="F49" s="11">
        <v>1</v>
      </c>
      <c r="G49" s="14">
        <v>70</v>
      </c>
      <c r="H49" s="13">
        <v>0.4</v>
      </c>
      <c r="I49" s="12">
        <f>Table1345111621[[#This Row],[Contractor''s Standard Hourly Rate]]*(1-Table1345111621[[#This Row],[Contract Discount]])</f>
        <v>42</v>
      </c>
      <c r="J49" s="64"/>
      <c r="K49" s="64"/>
      <c r="L49" s="64"/>
      <c r="M49" s="64"/>
      <c r="N49" s="64"/>
    </row>
    <row r="50" spans="1:14" ht="60" x14ac:dyDescent="0.2">
      <c r="A50" s="1" t="s">
        <v>125</v>
      </c>
      <c r="B50" s="5" t="s">
        <v>15</v>
      </c>
      <c r="C50" s="15">
        <v>81110000</v>
      </c>
      <c r="D50" s="11" t="s">
        <v>349</v>
      </c>
      <c r="E50" s="11" t="s">
        <v>10</v>
      </c>
      <c r="F50" s="11">
        <v>1</v>
      </c>
      <c r="G50" s="14">
        <v>15</v>
      </c>
      <c r="H50" s="13">
        <v>0.4</v>
      </c>
      <c r="I50" s="12">
        <f>Table1345111621[[#This Row],[Contractor''s Standard Hourly Rate]]*(1-Table1345111621[[#This Row],[Contract Discount]])</f>
        <v>9</v>
      </c>
      <c r="J50" s="64"/>
      <c r="K50" s="64"/>
      <c r="L50" s="64"/>
      <c r="M50" s="64"/>
      <c r="N50" s="64"/>
    </row>
    <row r="51" spans="1:14" ht="45" x14ac:dyDescent="0.2">
      <c r="A51" s="1" t="s">
        <v>126</v>
      </c>
      <c r="B51" s="6" t="s">
        <v>16</v>
      </c>
      <c r="C51" s="15">
        <v>81110000</v>
      </c>
      <c r="D51" s="11" t="s">
        <v>350</v>
      </c>
      <c r="E51" s="11" t="s">
        <v>10</v>
      </c>
      <c r="F51" s="11">
        <v>1</v>
      </c>
      <c r="G51" s="14">
        <v>0</v>
      </c>
      <c r="H51" s="13">
        <v>0.4</v>
      </c>
      <c r="I51" s="12">
        <f>Table1345111621[[#This Row],[Contractor''s Standard Hourly Rate]]*(1-Table1345111621[[#This Row],[Contract Discount]])</f>
        <v>0</v>
      </c>
      <c r="J51" s="64"/>
      <c r="K51" s="64"/>
      <c r="L51" s="64"/>
      <c r="M51" s="64"/>
      <c r="N51" s="64"/>
    </row>
    <row r="52" spans="1:14" ht="30" x14ac:dyDescent="0.2">
      <c r="A52" s="1" t="s">
        <v>127</v>
      </c>
      <c r="B52" s="5" t="s">
        <v>17</v>
      </c>
      <c r="C52" s="15">
        <v>81110000</v>
      </c>
      <c r="D52" s="11" t="s">
        <v>351</v>
      </c>
      <c r="E52" s="11" t="s">
        <v>10</v>
      </c>
      <c r="F52" s="11">
        <v>1</v>
      </c>
      <c r="G52" s="14">
        <v>55</v>
      </c>
      <c r="H52" s="13">
        <v>0.4</v>
      </c>
      <c r="I52" s="12">
        <f>Table1345111621[[#This Row],[Contractor''s Standard Hourly Rate]]*(1-Table1345111621[[#This Row],[Contract Discount]])</f>
        <v>33</v>
      </c>
      <c r="J52" s="64"/>
      <c r="K52" s="64"/>
      <c r="L52" s="64"/>
      <c r="M52" s="64"/>
      <c r="N52" s="64"/>
    </row>
    <row r="53" spans="1:14" ht="30" x14ac:dyDescent="0.2">
      <c r="A53" s="1" t="s">
        <v>128</v>
      </c>
      <c r="B53" s="5" t="s">
        <v>18</v>
      </c>
      <c r="C53" s="15">
        <v>81110000</v>
      </c>
      <c r="D53" s="11" t="s">
        <v>352</v>
      </c>
      <c r="E53" s="11" t="s">
        <v>10</v>
      </c>
      <c r="F53" s="11">
        <v>1</v>
      </c>
      <c r="G53" s="14">
        <v>0</v>
      </c>
      <c r="H53" s="13">
        <v>0.4</v>
      </c>
      <c r="I53" s="12">
        <f>Table1345111621[[#This Row],[Contractor''s Standard Hourly Rate]]*(1-Table1345111621[[#This Row],[Contract Discount]])</f>
        <v>0</v>
      </c>
      <c r="J53" s="64"/>
      <c r="K53" s="64"/>
      <c r="L53" s="64"/>
      <c r="M53" s="64"/>
      <c r="N53" s="64"/>
    </row>
    <row r="54" spans="1:14" ht="30" x14ac:dyDescent="0.2">
      <c r="A54" s="1" t="s">
        <v>129</v>
      </c>
      <c r="B54" s="5" t="s">
        <v>19</v>
      </c>
      <c r="C54" s="15">
        <v>81110000</v>
      </c>
      <c r="D54" s="11" t="s">
        <v>353</v>
      </c>
      <c r="E54" s="11" t="s">
        <v>10</v>
      </c>
      <c r="F54" s="11">
        <v>1</v>
      </c>
      <c r="G54" s="14">
        <v>70</v>
      </c>
      <c r="H54" s="13">
        <v>0.4</v>
      </c>
      <c r="I54" s="12">
        <f>Table1345111621[[#This Row],[Contractor''s Standard Hourly Rate]]*(1-Table1345111621[[#This Row],[Contract Discount]])</f>
        <v>42</v>
      </c>
      <c r="J54" s="64"/>
      <c r="K54" s="64"/>
      <c r="L54" s="64"/>
      <c r="M54" s="64"/>
      <c r="N54" s="64"/>
    </row>
    <row r="55" spans="1:14" ht="30" x14ac:dyDescent="0.2">
      <c r="A55" s="1" t="s">
        <v>130</v>
      </c>
      <c r="B55" s="5" t="s">
        <v>20</v>
      </c>
      <c r="C55" s="15">
        <v>81110000</v>
      </c>
      <c r="D55" s="11" t="s">
        <v>354</v>
      </c>
      <c r="E55" s="11" t="s">
        <v>10</v>
      </c>
      <c r="F55" s="11">
        <v>1</v>
      </c>
      <c r="G55" s="14">
        <v>140</v>
      </c>
      <c r="H55" s="13">
        <v>0.4</v>
      </c>
      <c r="I55" s="12">
        <f>Table1345111621[[#This Row],[Contractor''s Standard Hourly Rate]]*(1-Table1345111621[[#This Row],[Contract Discount]])</f>
        <v>84</v>
      </c>
      <c r="J55" s="64"/>
      <c r="K55" s="64"/>
      <c r="L55" s="64"/>
      <c r="M55" s="64"/>
      <c r="N55" s="64"/>
    </row>
    <row r="56" spans="1:14" x14ac:dyDescent="0.25">
      <c r="A56" s="63" t="s">
        <v>387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</row>
    <row r="57" spans="1:14" ht="15" hidden="1" x14ac:dyDescent="0.2">
      <c r="A57" s="8"/>
    </row>
  </sheetData>
  <sheetProtection algorithmName="SHA-512" hashValue="CgECY8SyBjGXpj+06gSv+2uly21EYbMj2A2JArW0KpYsSSJ5XBI5ghaBNBAIXKUfpjvfyGQWyuDUNR8xiA726w==" saltValue="daORCiQF5KSQ5n2rPHHqMg==" spinCount="100000" sheet="1" objects="1" scenarios="1"/>
  <mergeCells count="14">
    <mergeCell ref="A10:N10"/>
    <mergeCell ref="A6:N6"/>
    <mergeCell ref="A1:N1"/>
    <mergeCell ref="A2:N2"/>
    <mergeCell ref="A3:N3"/>
    <mergeCell ref="A4:N4"/>
    <mergeCell ref="A5:G5"/>
    <mergeCell ref="H5:N5"/>
    <mergeCell ref="A7:N7"/>
    <mergeCell ref="A56:N56"/>
    <mergeCell ref="J48:N55"/>
    <mergeCell ref="A47:N47"/>
    <mergeCell ref="A30:N30"/>
    <mergeCell ref="A18:N18"/>
  </mergeCells>
  <phoneticPr fontId="15" type="noConversion"/>
  <dataValidations count="17">
    <dataValidation allowBlank="1" showInputMessage="1" showErrorMessage="1" prompt="Product Category_x000a_" sqref="N20:N29 N9 N12:N17" xr:uid="{B380A4DD-292B-4782-85A0-1123F3B78AC3}"/>
    <dataValidation allowBlank="1" showInputMessage="1" showErrorMessage="1" prompt="Non-Core Segment ID" sqref="M32:M46 M20:M29 M9 M12:M17" xr:uid="{82A0C80E-9984-4E74-9258-6F1B95AFC953}"/>
    <dataValidation allowBlank="1" showInputMessage="1" showErrorMessage="1" prompt="Segment ID /Product Category/Group ID_x000a_" sqref="N32:N46" xr:uid="{A526C07B-45B2-45F1-9866-435D56311772}"/>
    <dataValidation allowBlank="1" showInputMessage="1" showErrorMessage="1" prompt="Contractor's Standard Hourly Rate" sqref="G49:G55" xr:uid="{1D7CC6B2-A8E9-4718-93FD-AADB85C43159}"/>
    <dataValidation allowBlank="1" showInputMessage="1" showErrorMessage="1" prompt="UNSPSC Code" sqref="C49:C55 C20:C29 C32:C46 C12:C17" xr:uid="{7E0D59DC-0D6D-4525-8C25-2A619ED49A64}"/>
    <dataValidation allowBlank="1" showInputMessage="1" showErrorMessage="1" prompt="Contract Discount" sqref="K32:K46 K20:K29 H49:H55 K9 K12:K17" xr:uid="{88A74002-7517-4041-AC5B-5D6E5CD393EF}"/>
    <dataValidation allowBlank="1" showInputMessage="1" showErrorMessage="1" prompt="OEM MSRP / List Price" sqref="J20:J29 J32:J46 J9 J12:J17" xr:uid="{755BC8E0-4821-45EB-9BFF-4336CF9426B3}"/>
    <dataValidation allowBlank="1" showInputMessage="1" showErrorMessage="1" prompt="Commodity Description" sqref="B49:B55 B20:B29 B32:B46 B9 B12:B17" xr:uid="{44ECC2FE-412C-438A-A23E-D89E0F8ACABA}"/>
    <dataValidation allowBlank="1" showInputMessage="1" showErrorMessage="1" prompt="Contract Price" sqref="I49:I55 L20:L29 L32:L46 L9 L12:L17" xr:uid="{C01BDFA4-03E0-4E86-ADCE-91852582D3BD}"/>
    <dataValidation allowBlank="1" showInputMessage="1" showErrorMessage="1" prompt="Quantity in Unit of Measure" sqref="F49:F55 I20:I29 I32:I46 I9 I12:I17" xr:uid="{383DE4CC-ADC5-490D-8356-BCE52C57D60C}"/>
    <dataValidation allowBlank="1" showInputMessage="1" showErrorMessage="1" prompt="Unit of Measure" sqref="E49:E55 H20:H29 H32:H46 H9 H12:H17" xr:uid="{B15AA3AF-2B4F-4632-BFCC-7DE1073D46F4}"/>
    <dataValidation allowBlank="1" showInputMessage="1" showErrorMessage="1" prompt="Item Description" sqref="G20:G29 G32:G46 G9 G12:G17" xr:uid="{15C1F8F1-9E3C-415F-A17A-F2DB099DC3B4}"/>
    <dataValidation allowBlank="1" showInputMessage="1" showErrorMessage="1" prompt="Stock Keeping Unit Number or Item Number" sqref="D49:D55 F20:F29 F32:F46 F9 F12:F17" xr:uid="{B7E9E71C-F007-4F50-9970-6FB0F6E606FD}"/>
    <dataValidation allowBlank="1" showInputMessage="1" showErrorMessage="1" prompt="Manufacturer (OEM)" sqref="E20:E29 E32:E46 E9 E12:E17" xr:uid="{AFC508E6-A9A3-491D-9AD9-B768CCF160FC}"/>
    <dataValidation allowBlank="1" showInputMessage="1" showErrorMessage="1" prompt="Manufacturer Part Number (OEM #)" sqref="D20:D29 D32:D46 D9 D12:D17" xr:uid="{9C2D30FE-6B1C-49F4-AD61-A0594AD8B321}"/>
    <dataValidation allowBlank="1" showInputMessage="1" showErrorMessage="1" prompt="UNSPSC Code (Version 11)" sqref="C9" xr:uid="{AF933999-8D45-4F9C-8A66-4F037B9C7269}"/>
    <dataValidation allowBlank="1" showInputMessage="1" showErrorMessage="1" prompt="Contact line item number (CLIN)" sqref="A20:A29 A49:A55 A32:A46 A9 A12:A17" xr:uid="{4B398A93-BE84-4C81-8288-8304F182663E}"/>
  </dataValidations>
  <hyperlinks>
    <hyperlink ref="H5" r:id="rId1" xr:uid="{A9675298-F67D-42C9-9F5B-EBC3F9F544CF}"/>
    <hyperlink ref="H5:J5" r:id="rId2" display="add link to the Contractor's Website" xr:uid="{74E79E3C-98F5-41EC-BA9E-E7EB6B1A8D20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0E07-08ED-4678-AE9A-5A822241D12C}">
  <dimension ref="A1:O21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4" width="35.7109375" style="45" customWidth="1"/>
    <col min="5" max="8" width="9.140625" hidden="1" customWidth="1"/>
    <col min="9" max="15" width="0" hidden="1" customWidth="1"/>
    <col min="16" max="16384" width="9.140625" hidden="1"/>
  </cols>
  <sheetData>
    <row r="1" spans="1:14" s="30" customFormat="1" ht="21" customHeight="1" x14ac:dyDescent="0.25">
      <c r="A1" s="69" t="s">
        <v>12</v>
      </c>
      <c r="B1" s="69"/>
      <c r="C1" s="69"/>
      <c r="D1" s="69"/>
      <c r="E1" s="31"/>
      <c r="F1" s="31"/>
      <c r="G1" s="31"/>
      <c r="H1" s="31"/>
      <c r="I1" s="31"/>
      <c r="J1" s="31"/>
      <c r="K1" s="31"/>
    </row>
    <row r="2" spans="1:14" s="25" customFormat="1" ht="21" customHeight="1" x14ac:dyDescent="0.25">
      <c r="A2" s="70" t="s">
        <v>252</v>
      </c>
      <c r="B2" s="70"/>
      <c r="C2" s="70"/>
      <c r="D2" s="70"/>
      <c r="E2" s="24"/>
      <c r="F2" s="24"/>
      <c r="G2" s="24"/>
      <c r="H2" s="24"/>
      <c r="I2" s="24"/>
      <c r="J2" s="24"/>
    </row>
    <row r="3" spans="1:14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25" customFormat="1" ht="21" customHeight="1" x14ac:dyDescent="0.25">
      <c r="A4" s="80" t="s">
        <v>245</v>
      </c>
      <c r="B4" s="80"/>
      <c r="C4" s="80"/>
      <c r="D4" s="80"/>
      <c r="E4" s="24"/>
      <c r="F4" s="24"/>
      <c r="G4" s="24"/>
      <c r="H4" s="24"/>
      <c r="I4" s="24"/>
      <c r="J4" s="24"/>
      <c r="K4" s="24"/>
    </row>
    <row r="5" spans="1:14" s="25" customFormat="1" ht="18" x14ac:dyDescent="0.25">
      <c r="A5" s="79" t="s">
        <v>251</v>
      </c>
      <c r="B5" s="79"/>
      <c r="C5" s="79"/>
      <c r="D5" s="79"/>
      <c r="E5" s="26"/>
      <c r="F5" s="26"/>
      <c r="G5" s="26"/>
      <c r="H5" s="26"/>
      <c r="I5" s="26"/>
      <c r="J5" s="26"/>
      <c r="K5" s="26"/>
    </row>
    <row r="6" spans="1:14" ht="31.5" x14ac:dyDescent="0.2">
      <c r="A6" s="19" t="s">
        <v>25</v>
      </c>
      <c r="B6" s="19" t="s">
        <v>26</v>
      </c>
      <c r="C6" s="19" t="s">
        <v>27</v>
      </c>
      <c r="D6" s="46" t="s">
        <v>488</v>
      </c>
    </row>
    <row r="7" spans="1:14" ht="15.75" x14ac:dyDescent="0.2">
      <c r="A7" s="76" t="s">
        <v>67</v>
      </c>
      <c r="B7" s="77"/>
      <c r="C7" s="78"/>
      <c r="D7" s="44" t="s">
        <v>217</v>
      </c>
    </row>
    <row r="8" spans="1:14" ht="75" x14ac:dyDescent="0.2">
      <c r="A8" s="27" t="s">
        <v>253</v>
      </c>
      <c r="B8" s="27" t="s">
        <v>254</v>
      </c>
      <c r="C8" s="33" t="s">
        <v>30</v>
      </c>
      <c r="D8" s="44" t="s">
        <v>378</v>
      </c>
    </row>
    <row r="9" spans="1:14" ht="45" x14ac:dyDescent="0.2">
      <c r="A9" s="27" t="s">
        <v>68</v>
      </c>
      <c r="B9" s="27" t="s">
        <v>31</v>
      </c>
      <c r="C9" s="33" t="s">
        <v>32</v>
      </c>
      <c r="D9" s="44" t="s">
        <v>473</v>
      </c>
    </row>
    <row r="10" spans="1:14" ht="45" x14ac:dyDescent="0.2">
      <c r="A10" s="27" t="s">
        <v>255</v>
      </c>
      <c r="B10" s="27" t="s">
        <v>34</v>
      </c>
      <c r="C10" s="33" t="s">
        <v>35</v>
      </c>
      <c r="D10" s="44" t="s">
        <v>424</v>
      </c>
    </row>
    <row r="11" spans="1:14" ht="15" x14ac:dyDescent="0.2">
      <c r="A11" s="27" t="s">
        <v>256</v>
      </c>
      <c r="B11" s="27" t="s">
        <v>37</v>
      </c>
      <c r="C11" s="33" t="s">
        <v>254</v>
      </c>
      <c r="D11" s="44" t="s">
        <v>254</v>
      </c>
    </row>
    <row r="12" spans="1:14" ht="45" x14ac:dyDescent="0.2">
      <c r="A12" s="27" t="s">
        <v>257</v>
      </c>
      <c r="B12" s="27" t="s">
        <v>40</v>
      </c>
      <c r="C12" s="33" t="s">
        <v>258</v>
      </c>
      <c r="D12" s="44" t="s">
        <v>475</v>
      </c>
    </row>
    <row r="13" spans="1:14" ht="45" x14ac:dyDescent="0.2">
      <c r="A13" s="27" t="s">
        <v>259</v>
      </c>
      <c r="B13" s="27" t="s">
        <v>43</v>
      </c>
      <c r="C13" s="33" t="s">
        <v>44</v>
      </c>
      <c r="D13" s="44" t="s">
        <v>476</v>
      </c>
    </row>
    <row r="14" spans="1:14" ht="60" x14ac:dyDescent="0.2">
      <c r="A14" s="27" t="s">
        <v>260</v>
      </c>
      <c r="B14" s="27" t="s">
        <v>46</v>
      </c>
      <c r="C14" s="33" t="s">
        <v>261</v>
      </c>
      <c r="D14" s="44" t="s">
        <v>477</v>
      </c>
    </row>
    <row r="15" spans="1:14" ht="30" x14ac:dyDescent="0.2">
      <c r="A15" s="27" t="s">
        <v>262</v>
      </c>
      <c r="B15" s="27" t="s">
        <v>49</v>
      </c>
      <c r="C15" s="33" t="s">
        <v>50</v>
      </c>
      <c r="D15" s="44" t="s">
        <v>478</v>
      </c>
    </row>
    <row r="16" spans="1:14" ht="30" x14ac:dyDescent="0.2">
      <c r="A16" s="27" t="s">
        <v>263</v>
      </c>
      <c r="B16" s="27" t="s">
        <v>52</v>
      </c>
      <c r="C16" s="33" t="s">
        <v>53</v>
      </c>
      <c r="D16" s="44" t="s">
        <v>53</v>
      </c>
    </row>
    <row r="17" spans="1:4" ht="90" x14ac:dyDescent="0.2">
      <c r="A17" s="27" t="s">
        <v>264</v>
      </c>
      <c r="B17" s="27" t="s">
        <v>55</v>
      </c>
      <c r="C17" s="33" t="s">
        <v>56</v>
      </c>
      <c r="D17" s="44" t="s">
        <v>480</v>
      </c>
    </row>
    <row r="18" spans="1:4" ht="15" x14ac:dyDescent="0.2">
      <c r="A18" s="27" t="s">
        <v>265</v>
      </c>
      <c r="B18" s="27" t="s">
        <v>266</v>
      </c>
      <c r="C18" s="33" t="s">
        <v>267</v>
      </c>
      <c r="D18" s="44" t="s">
        <v>479</v>
      </c>
    </row>
    <row r="19" spans="1:4" ht="30" x14ac:dyDescent="0.2">
      <c r="A19" s="27" t="s">
        <v>268</v>
      </c>
      <c r="B19" s="27" t="s">
        <v>269</v>
      </c>
      <c r="C19" s="33" t="s">
        <v>270</v>
      </c>
      <c r="D19" s="44" t="s">
        <v>481</v>
      </c>
    </row>
    <row r="20" spans="1:4" ht="45" x14ac:dyDescent="0.2">
      <c r="A20" s="27" t="s">
        <v>215</v>
      </c>
      <c r="B20" s="27" t="s">
        <v>58</v>
      </c>
      <c r="C20" s="33" t="s">
        <v>59</v>
      </c>
      <c r="D20" s="44" t="s">
        <v>482</v>
      </c>
    </row>
    <row r="21" spans="1:4" s="45" customFormat="1" ht="15" x14ac:dyDescent="0.2">
      <c r="A21" s="82" t="s">
        <v>387</v>
      </c>
      <c r="B21" s="83"/>
      <c r="C21" s="83"/>
      <c r="D21" s="83"/>
    </row>
  </sheetData>
  <sheetProtection algorithmName="SHA-512" hashValue="g56KE3YuPMyR01uDIPHwCQDSFt7kr7a+LfQD9JM0Ymluq4ritlgOeb5/AmjbKxNk9ptzFSwC+yQHRLHU857Z5g==" saltValue="AtMGphfekHTxiMsS6cuNJQ==" spinCount="100000" sheet="1" objects="1" scenarios="1"/>
  <mergeCells count="7">
    <mergeCell ref="A2:D2"/>
    <mergeCell ref="A21:D21"/>
    <mergeCell ref="A1:D1"/>
    <mergeCell ref="A4:D4"/>
    <mergeCell ref="A5:D5"/>
    <mergeCell ref="A7:C7"/>
    <mergeCell ref="A3:N3"/>
  </mergeCells>
  <dataValidations count="4">
    <dataValidation allowBlank="1" showInputMessage="1" showErrorMessage="1" prompt="Item Description" sqref="D6" xr:uid="{9BC655BC-FDF3-4DFE-B947-CA12B4232EDE}"/>
    <dataValidation allowBlank="1" showInputMessage="1" showErrorMessage="1" prompt="CLIN #" sqref="D7" xr:uid="{43C4290A-F628-495D-B426-DEB17AD67F10}"/>
    <dataValidation allowBlank="1" showInputMessage="1" showErrorMessage="1" prompt="SKU #" sqref="D9" xr:uid="{41073DFF-49CB-49AB-8CBD-58CF1310CD5D}"/>
    <dataValidation allowBlank="1" showInputMessage="1" showErrorMessage="1" prompt="Specification" sqref="D8 D10:D20" xr:uid="{B1E87229-2649-43FA-888C-E1567402021F}"/>
  </dataValidation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D671-9478-4201-8764-A1F265E1A94D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5" width="35.7109375" customWidth="1"/>
    <col min="6" max="6" width="35.85546875" customWidth="1"/>
    <col min="7" max="8" width="9.140625" hidden="1" customWidth="1"/>
    <col min="9" max="15" width="0" hidden="1" customWidth="1"/>
    <col min="16" max="16384" width="9.140625" hidden="1"/>
  </cols>
  <sheetData>
    <row r="1" spans="1:14" s="54" customFormat="1" ht="18" x14ac:dyDescent="0.25">
      <c r="A1" s="88" t="s">
        <v>12</v>
      </c>
      <c r="B1" s="88"/>
      <c r="C1" s="88"/>
      <c r="D1" s="88"/>
      <c r="E1" s="88"/>
      <c r="F1" s="88"/>
      <c r="G1" s="53"/>
      <c r="H1" s="53"/>
      <c r="I1" s="53"/>
      <c r="J1" s="53"/>
      <c r="K1" s="53"/>
      <c r="L1" s="53"/>
      <c r="M1" s="53"/>
    </row>
    <row r="2" spans="1:14" s="54" customFormat="1" ht="18" x14ac:dyDescent="0.25">
      <c r="A2" s="88" t="s">
        <v>252</v>
      </c>
      <c r="B2" s="88"/>
      <c r="C2" s="88"/>
      <c r="D2" s="88"/>
      <c r="E2" s="88"/>
      <c r="F2" s="88"/>
      <c r="G2" s="53"/>
      <c r="H2" s="53"/>
      <c r="I2" s="53"/>
      <c r="J2" s="53"/>
      <c r="K2" s="53"/>
      <c r="L2" s="53"/>
      <c r="M2" s="53"/>
    </row>
    <row r="3" spans="1:14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54" customFormat="1" ht="18" x14ac:dyDescent="0.25">
      <c r="A4" s="89" t="s">
        <v>605</v>
      </c>
      <c r="B4" s="89"/>
      <c r="C4" s="89"/>
      <c r="D4" s="89"/>
      <c r="E4" s="89"/>
      <c r="F4" s="89"/>
      <c r="G4" s="53"/>
      <c r="H4" s="53"/>
      <c r="I4" s="53"/>
      <c r="J4" s="53"/>
      <c r="K4" s="53"/>
      <c r="L4" s="53"/>
      <c r="M4" s="53"/>
    </row>
    <row r="5" spans="1:14" s="54" customFormat="1" ht="18" x14ac:dyDescent="0.25">
      <c r="A5" s="90" t="s">
        <v>251</v>
      </c>
      <c r="B5" s="90"/>
      <c r="C5" s="90"/>
      <c r="D5" s="90"/>
      <c r="E5" s="90"/>
      <c r="F5" s="90"/>
      <c r="G5" s="55"/>
      <c r="H5" s="55"/>
      <c r="I5" s="55"/>
      <c r="J5" s="55"/>
      <c r="K5" s="55"/>
      <c r="L5" s="55"/>
      <c r="M5" s="55"/>
    </row>
    <row r="6" spans="1:14" ht="31.5" x14ac:dyDescent="0.2">
      <c r="A6" s="19" t="s">
        <v>25</v>
      </c>
      <c r="B6" s="19" t="s">
        <v>26</v>
      </c>
      <c r="C6" s="19" t="s">
        <v>27</v>
      </c>
      <c r="D6" s="56" t="s">
        <v>606</v>
      </c>
      <c r="E6" s="56" t="s">
        <v>607</v>
      </c>
      <c r="F6" s="57" t="s">
        <v>608</v>
      </c>
    </row>
    <row r="7" spans="1:14" ht="15.75" x14ac:dyDescent="0.2">
      <c r="A7" s="76" t="s">
        <v>67</v>
      </c>
      <c r="B7" s="77"/>
      <c r="C7" s="78"/>
      <c r="D7" s="58" t="s">
        <v>246</v>
      </c>
      <c r="E7" s="58" t="s">
        <v>248</v>
      </c>
      <c r="F7" s="59" t="s">
        <v>249</v>
      </c>
    </row>
    <row r="8" spans="1:14" ht="60" x14ac:dyDescent="0.2">
      <c r="A8" s="20" t="s">
        <v>609</v>
      </c>
      <c r="B8" s="20" t="s">
        <v>298</v>
      </c>
      <c r="C8" s="21" t="s">
        <v>610</v>
      </c>
      <c r="D8" s="59" t="s">
        <v>378</v>
      </c>
      <c r="E8" s="59" t="s">
        <v>377</v>
      </c>
      <c r="F8" s="59" t="s">
        <v>378</v>
      </c>
    </row>
    <row r="9" spans="1:14" ht="45" x14ac:dyDescent="0.2">
      <c r="A9" s="20" t="s">
        <v>68</v>
      </c>
      <c r="B9" s="20" t="s">
        <v>31</v>
      </c>
      <c r="C9" s="21" t="s">
        <v>32</v>
      </c>
      <c r="D9" s="59" t="s">
        <v>299</v>
      </c>
      <c r="E9" s="59" t="s">
        <v>301</v>
      </c>
      <c r="F9" s="59" t="s">
        <v>303</v>
      </c>
    </row>
    <row r="10" spans="1:14" ht="30" x14ac:dyDescent="0.2">
      <c r="A10" s="20" t="s">
        <v>611</v>
      </c>
      <c r="B10" s="20" t="s">
        <v>612</v>
      </c>
      <c r="C10" s="21" t="s">
        <v>613</v>
      </c>
      <c r="D10" s="59" t="s">
        <v>614</v>
      </c>
      <c r="E10" s="59" t="s">
        <v>615</v>
      </c>
      <c r="F10" s="59" t="s">
        <v>616</v>
      </c>
    </row>
    <row r="11" spans="1:14" ht="15" x14ac:dyDescent="0.2">
      <c r="A11" s="20" t="s">
        <v>617</v>
      </c>
      <c r="B11" s="20" t="s">
        <v>618</v>
      </c>
      <c r="C11" s="21" t="s">
        <v>619</v>
      </c>
      <c r="D11" s="59" t="s">
        <v>620</v>
      </c>
      <c r="E11" s="59" t="s">
        <v>620</v>
      </c>
      <c r="F11" s="59" t="s">
        <v>620</v>
      </c>
    </row>
    <row r="12" spans="1:14" ht="30" x14ac:dyDescent="0.2">
      <c r="A12" s="20" t="s">
        <v>621</v>
      </c>
      <c r="B12" s="20" t="s">
        <v>622</v>
      </c>
      <c r="C12" s="21" t="s">
        <v>623</v>
      </c>
      <c r="D12" s="59" t="s">
        <v>624</v>
      </c>
      <c r="E12" s="59" t="s">
        <v>625</v>
      </c>
      <c r="F12" s="59" t="s">
        <v>626</v>
      </c>
    </row>
    <row r="13" spans="1:14" ht="30" x14ac:dyDescent="0.2">
      <c r="A13" s="20" t="s">
        <v>627</v>
      </c>
      <c r="B13" s="20" t="s">
        <v>628</v>
      </c>
      <c r="C13" s="21" t="s">
        <v>629</v>
      </c>
      <c r="D13" s="59" t="s">
        <v>629</v>
      </c>
      <c r="E13" s="59" t="s">
        <v>629</v>
      </c>
      <c r="F13" s="59" t="s">
        <v>629</v>
      </c>
    </row>
    <row r="14" spans="1:14" ht="15" x14ac:dyDescent="0.2">
      <c r="A14" s="20" t="s">
        <v>630</v>
      </c>
      <c r="B14" s="20" t="s">
        <v>631</v>
      </c>
      <c r="C14" s="21" t="s">
        <v>632</v>
      </c>
      <c r="D14" s="59" t="s">
        <v>633</v>
      </c>
      <c r="E14" s="59" t="s">
        <v>633</v>
      </c>
      <c r="F14" s="59" t="s">
        <v>633</v>
      </c>
    </row>
    <row r="15" spans="1:14" ht="45" x14ac:dyDescent="0.2">
      <c r="A15" s="20" t="s">
        <v>634</v>
      </c>
      <c r="B15" s="20" t="s">
        <v>635</v>
      </c>
      <c r="C15" s="21" t="s">
        <v>636</v>
      </c>
      <c r="D15" s="59" t="s">
        <v>637</v>
      </c>
      <c r="E15" s="59" t="s">
        <v>638</v>
      </c>
      <c r="F15" s="59" t="s">
        <v>639</v>
      </c>
    </row>
    <row r="16" spans="1:14" ht="45" x14ac:dyDescent="0.2">
      <c r="A16" s="20" t="s">
        <v>640</v>
      </c>
      <c r="B16" s="20" t="s">
        <v>641</v>
      </c>
      <c r="C16" s="21" t="s">
        <v>642</v>
      </c>
      <c r="D16" s="59" t="s">
        <v>643</v>
      </c>
      <c r="E16" s="59" t="s">
        <v>643</v>
      </c>
      <c r="F16" s="59" t="s">
        <v>644</v>
      </c>
    </row>
    <row r="17" spans="1:6" ht="30" x14ac:dyDescent="0.2">
      <c r="A17" s="20" t="s">
        <v>645</v>
      </c>
      <c r="B17" s="20" t="s">
        <v>646</v>
      </c>
      <c r="C17" s="21" t="s">
        <v>647</v>
      </c>
      <c r="D17" s="59" t="s">
        <v>648</v>
      </c>
      <c r="E17" s="59" t="s">
        <v>648</v>
      </c>
      <c r="F17" s="59" t="s">
        <v>649</v>
      </c>
    </row>
    <row r="18" spans="1:6" ht="30" x14ac:dyDescent="0.2">
      <c r="A18" s="20" t="s">
        <v>650</v>
      </c>
      <c r="B18" s="20" t="s">
        <v>651</v>
      </c>
      <c r="C18" s="21" t="s">
        <v>652</v>
      </c>
      <c r="D18" s="59" t="s">
        <v>653</v>
      </c>
      <c r="E18" s="59" t="s">
        <v>653</v>
      </c>
      <c r="F18" s="59" t="s">
        <v>653</v>
      </c>
    </row>
    <row r="19" spans="1:6" ht="15" x14ac:dyDescent="0.2">
      <c r="A19" s="86" t="s">
        <v>387</v>
      </c>
      <c r="B19" s="87"/>
      <c r="C19" s="87"/>
      <c r="D19" s="87"/>
      <c r="E19" s="87"/>
      <c r="F19" s="87"/>
    </row>
  </sheetData>
  <sheetProtection algorithmName="SHA-512" hashValue="3g8uG2GFzdX3LNbttwX65HqlwWiP33oa4fnN2Bk2b8GxppXxshKEzO7HG7jPMJcv4VCQwikl3+rYvr8gkQ38hQ==" saltValue="lbWDtsZ3jpYfUUe/6osB8g==" spinCount="100000" sheet="1" objects="1" scenarios="1"/>
  <mergeCells count="7">
    <mergeCell ref="A19:F19"/>
    <mergeCell ref="A1:F1"/>
    <mergeCell ref="A2:F2"/>
    <mergeCell ref="A4:F4"/>
    <mergeCell ref="A5:F5"/>
    <mergeCell ref="A7:C7"/>
    <mergeCell ref="A3:N3"/>
  </mergeCells>
  <dataValidations count="4">
    <dataValidation allowBlank="1" showInputMessage="1" showErrorMessage="1" prompt="Specification" sqref="D8:F8 D10:F18" xr:uid="{A7D9EE3B-4B2D-462A-9265-4A712E22DAC1}"/>
    <dataValidation allowBlank="1" showInputMessage="1" showErrorMessage="1" prompt="SKU #" sqref="D9:F9" xr:uid="{0FF467F7-0AE5-423B-9C33-0E4591B5ACB5}"/>
    <dataValidation allowBlank="1" showInputMessage="1" showErrorMessage="1" prompt="CLIN #" sqref="D7:F7" xr:uid="{90370B82-292D-4547-9D06-DFEECD4030A8}"/>
    <dataValidation allowBlank="1" showInputMessage="1" showErrorMessage="1" prompt="Item Description" sqref="D6:F6" xr:uid="{145805CA-1038-4098-9407-2159F9BB641D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F87BF-B140-49CF-9459-B26C1718A726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4" width="35.7109375" customWidth="1"/>
    <col min="5" max="8" width="9.140625" hidden="1" customWidth="1"/>
    <col min="9" max="15" width="0" hidden="1" customWidth="1"/>
    <col min="16" max="16384" width="9.140625" hidden="1"/>
  </cols>
  <sheetData>
    <row r="1" spans="1:14" s="54" customFormat="1" ht="18" x14ac:dyDescent="0.25">
      <c r="A1" s="88" t="s">
        <v>12</v>
      </c>
      <c r="B1" s="88"/>
      <c r="C1" s="88"/>
      <c r="D1" s="88"/>
      <c r="E1" s="53"/>
      <c r="F1" s="53"/>
      <c r="G1" s="53"/>
      <c r="H1" s="53"/>
      <c r="I1" s="53"/>
      <c r="J1" s="53"/>
      <c r="K1" s="53"/>
    </row>
    <row r="2" spans="1:14" s="54" customFormat="1" ht="18" x14ac:dyDescent="0.25">
      <c r="A2" s="88" t="s">
        <v>252</v>
      </c>
      <c r="B2" s="88"/>
      <c r="C2" s="88"/>
      <c r="D2" s="88"/>
      <c r="E2" s="53"/>
      <c r="F2" s="53"/>
      <c r="G2" s="53"/>
      <c r="H2" s="53"/>
      <c r="I2" s="53"/>
      <c r="J2" s="53"/>
      <c r="K2" s="53"/>
    </row>
    <row r="3" spans="1:14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54" customFormat="1" ht="18" x14ac:dyDescent="0.25">
      <c r="A4" s="89" t="s">
        <v>654</v>
      </c>
      <c r="B4" s="89"/>
      <c r="C4" s="89"/>
      <c r="D4" s="89"/>
      <c r="E4" s="53"/>
      <c r="F4" s="53"/>
      <c r="G4" s="53"/>
      <c r="H4" s="53"/>
      <c r="I4" s="53"/>
      <c r="J4" s="53"/>
      <c r="K4" s="53"/>
    </row>
    <row r="5" spans="1:14" s="54" customFormat="1" ht="18" x14ac:dyDescent="0.25">
      <c r="A5" s="90" t="s">
        <v>251</v>
      </c>
      <c r="B5" s="90"/>
      <c r="C5" s="90"/>
      <c r="D5" s="90"/>
      <c r="E5" s="55"/>
      <c r="F5" s="55"/>
      <c r="G5" s="55"/>
      <c r="H5" s="55"/>
      <c r="I5" s="55"/>
      <c r="J5" s="55"/>
      <c r="K5" s="55"/>
    </row>
    <row r="6" spans="1:14" ht="31.5" x14ac:dyDescent="0.2">
      <c r="A6" s="19" t="s">
        <v>25</v>
      </c>
      <c r="B6" s="19" t="s">
        <v>26</v>
      </c>
      <c r="C6" s="19" t="s">
        <v>27</v>
      </c>
      <c r="D6" s="57" t="s">
        <v>655</v>
      </c>
    </row>
    <row r="7" spans="1:14" ht="15.75" x14ac:dyDescent="0.2">
      <c r="A7" s="76" t="s">
        <v>67</v>
      </c>
      <c r="B7" s="77"/>
      <c r="C7" s="78"/>
      <c r="D7" s="59" t="s">
        <v>656</v>
      </c>
    </row>
    <row r="8" spans="1:14" ht="60" x14ac:dyDescent="0.2">
      <c r="A8" s="20" t="s">
        <v>657</v>
      </c>
      <c r="B8" s="20" t="s">
        <v>658</v>
      </c>
      <c r="C8" s="21" t="s">
        <v>610</v>
      </c>
      <c r="D8" s="59" t="s">
        <v>378</v>
      </c>
    </row>
    <row r="9" spans="1:14" ht="45" x14ac:dyDescent="0.2">
      <c r="A9" s="20" t="s">
        <v>68</v>
      </c>
      <c r="B9" s="20" t="s">
        <v>31</v>
      </c>
      <c r="C9" s="21" t="s">
        <v>32</v>
      </c>
      <c r="D9" s="59" t="s">
        <v>523</v>
      </c>
    </row>
    <row r="10" spans="1:14" ht="30" x14ac:dyDescent="0.2">
      <c r="A10" s="20" t="s">
        <v>659</v>
      </c>
      <c r="B10" s="20" t="s">
        <v>612</v>
      </c>
      <c r="C10" s="21" t="s">
        <v>613</v>
      </c>
      <c r="D10" s="59" t="s">
        <v>660</v>
      </c>
    </row>
    <row r="11" spans="1:14" ht="15" x14ac:dyDescent="0.2">
      <c r="A11" s="20" t="s">
        <v>661</v>
      </c>
      <c r="B11" s="20" t="s">
        <v>618</v>
      </c>
      <c r="C11" s="21" t="s">
        <v>619</v>
      </c>
      <c r="D11" s="59" t="s">
        <v>620</v>
      </c>
    </row>
    <row r="12" spans="1:14" ht="30" x14ac:dyDescent="0.2">
      <c r="A12" s="20" t="s">
        <v>662</v>
      </c>
      <c r="B12" s="20" t="s">
        <v>622</v>
      </c>
      <c r="C12" s="21" t="s">
        <v>623</v>
      </c>
      <c r="D12" s="59" t="s">
        <v>663</v>
      </c>
    </row>
    <row r="13" spans="1:14" ht="30" x14ac:dyDescent="0.2">
      <c r="A13" s="20" t="s">
        <v>664</v>
      </c>
      <c r="B13" s="20" t="s">
        <v>628</v>
      </c>
      <c r="C13" s="21" t="s">
        <v>629</v>
      </c>
      <c r="D13" s="59" t="s">
        <v>629</v>
      </c>
    </row>
    <row r="14" spans="1:14" ht="15" x14ac:dyDescent="0.2">
      <c r="A14" s="20" t="s">
        <v>665</v>
      </c>
      <c r="B14" s="20" t="s">
        <v>631</v>
      </c>
      <c r="C14" s="21" t="s">
        <v>632</v>
      </c>
      <c r="D14" s="59" t="s">
        <v>666</v>
      </c>
    </row>
    <row r="15" spans="1:14" ht="45" x14ac:dyDescent="0.2">
      <c r="A15" s="20" t="s">
        <v>667</v>
      </c>
      <c r="B15" s="20" t="s">
        <v>635</v>
      </c>
      <c r="C15" s="21" t="s">
        <v>636</v>
      </c>
      <c r="D15" s="59" t="s">
        <v>668</v>
      </c>
    </row>
    <row r="16" spans="1:14" ht="30" x14ac:dyDescent="0.2">
      <c r="A16" s="20" t="s">
        <v>669</v>
      </c>
      <c r="B16" s="20" t="s">
        <v>641</v>
      </c>
      <c r="C16" s="21" t="s">
        <v>642</v>
      </c>
      <c r="D16" s="59" t="s">
        <v>670</v>
      </c>
    </row>
    <row r="17" spans="1:4" ht="30" x14ac:dyDescent="0.2">
      <c r="A17" s="20" t="s">
        <v>671</v>
      </c>
      <c r="B17" s="20" t="s">
        <v>646</v>
      </c>
      <c r="C17" s="21" t="s">
        <v>647</v>
      </c>
      <c r="D17" s="59" t="s">
        <v>672</v>
      </c>
    </row>
    <row r="18" spans="1:4" ht="30" x14ac:dyDescent="0.2">
      <c r="A18" s="20" t="s">
        <v>673</v>
      </c>
      <c r="B18" s="20" t="s">
        <v>651</v>
      </c>
      <c r="C18" s="21" t="s">
        <v>652</v>
      </c>
      <c r="D18" s="59" t="s">
        <v>674</v>
      </c>
    </row>
    <row r="19" spans="1:4" ht="15" x14ac:dyDescent="0.2">
      <c r="A19" s="86" t="s">
        <v>387</v>
      </c>
      <c r="B19" s="87"/>
      <c r="C19" s="87"/>
      <c r="D19" s="87"/>
    </row>
  </sheetData>
  <sheetProtection algorithmName="SHA-512" hashValue="RZNuwGxIkDI5h3tRlQesiJMr+exdX3ndHQKhr1+e9RwReSP+E/tW1WkkLutJO2MXBq3cHI7P5thUPBW/4dVXAQ==" saltValue="7EhN8CZ4txSp51z2rnGh/g==" spinCount="100000" sheet="1" objects="1" scenarios="1"/>
  <mergeCells count="7">
    <mergeCell ref="A19:D19"/>
    <mergeCell ref="A1:D1"/>
    <mergeCell ref="A2:D2"/>
    <mergeCell ref="A4:D4"/>
    <mergeCell ref="A5:D5"/>
    <mergeCell ref="A7:C7"/>
    <mergeCell ref="A3:N3"/>
  </mergeCells>
  <dataValidations count="4">
    <dataValidation allowBlank="1" showInputMessage="1" showErrorMessage="1" prompt="Item Description" sqref="D6" xr:uid="{2D1A4332-74F8-4E31-87C2-E28C977832BF}"/>
    <dataValidation allowBlank="1" showInputMessage="1" showErrorMessage="1" prompt="CLIN #" sqref="D7" xr:uid="{D11FCB7A-F87F-42C8-8440-89CEA47EA342}"/>
    <dataValidation allowBlank="1" showInputMessage="1" showErrorMessage="1" prompt="SKU #" sqref="D9" xr:uid="{6B0D3644-D54C-42C3-900C-BCF258E926EC}"/>
    <dataValidation allowBlank="1" showInputMessage="1" showErrorMessage="1" prompt="Specification" sqref="D8 D10:D18" xr:uid="{110C89FE-54B0-4D8D-8AE8-37CABBD48503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2C7CC-FDED-4544-BCAD-1415716AAAF3}">
  <dimension ref="A1:N19"/>
  <sheetViews>
    <sheetView tabSelected="1" zoomScale="80" zoomScaleNormal="80" workbookViewId="0">
      <selection sqref="A1:E1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5" width="35.7109375" customWidth="1"/>
    <col min="6" max="8" width="9.140625" hidden="1" customWidth="1"/>
    <col min="9" max="12" width="0" hidden="1" customWidth="1"/>
    <col min="13" max="16384" width="9.140625" hidden="1"/>
  </cols>
  <sheetData>
    <row r="1" spans="1:14" s="54" customFormat="1" ht="18" x14ac:dyDescent="0.25">
      <c r="A1" s="88" t="s">
        <v>12</v>
      </c>
      <c r="B1" s="88"/>
      <c r="C1" s="88"/>
      <c r="D1" s="88"/>
      <c r="E1" s="88"/>
      <c r="F1" s="53"/>
      <c r="G1" s="53"/>
      <c r="H1" s="53"/>
      <c r="I1" s="53"/>
      <c r="J1" s="53"/>
      <c r="K1" s="53"/>
      <c r="L1" s="53"/>
    </row>
    <row r="2" spans="1:14" s="54" customFormat="1" ht="18" x14ac:dyDescent="0.25">
      <c r="A2" s="88" t="s">
        <v>252</v>
      </c>
      <c r="B2" s="88"/>
      <c r="C2" s="88"/>
      <c r="D2" s="88"/>
      <c r="E2" s="88"/>
      <c r="F2" s="53"/>
      <c r="G2" s="53"/>
      <c r="H2" s="53"/>
      <c r="I2" s="53"/>
      <c r="J2" s="53"/>
      <c r="K2" s="53"/>
      <c r="L2" s="53"/>
    </row>
    <row r="3" spans="1:14" s="25" customFormat="1" ht="21" customHeight="1" x14ac:dyDescent="0.25">
      <c r="A3" s="70" t="s">
        <v>710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54" customFormat="1" ht="18" x14ac:dyDescent="0.25">
      <c r="A4" s="89" t="s">
        <v>675</v>
      </c>
      <c r="B4" s="89"/>
      <c r="C4" s="89"/>
      <c r="D4" s="89"/>
      <c r="E4" s="89"/>
      <c r="F4" s="53"/>
      <c r="G4" s="53"/>
      <c r="H4" s="53"/>
      <c r="I4" s="53"/>
      <c r="J4" s="53"/>
      <c r="K4" s="53"/>
      <c r="L4" s="53"/>
    </row>
    <row r="5" spans="1:14" s="54" customFormat="1" ht="18" x14ac:dyDescent="0.25">
      <c r="A5" s="90" t="s">
        <v>251</v>
      </c>
      <c r="B5" s="90"/>
      <c r="C5" s="90"/>
      <c r="D5" s="90"/>
      <c r="E5" s="90"/>
      <c r="F5" s="55"/>
      <c r="G5" s="55"/>
      <c r="H5" s="55"/>
      <c r="I5" s="55"/>
      <c r="J5" s="55"/>
      <c r="K5" s="55"/>
      <c r="L5" s="55"/>
    </row>
    <row r="6" spans="1:14" ht="31.5" x14ac:dyDescent="0.2">
      <c r="A6" s="19" t="s">
        <v>25</v>
      </c>
      <c r="B6" s="19" t="s">
        <v>26</v>
      </c>
      <c r="C6" s="19" t="s">
        <v>27</v>
      </c>
      <c r="D6" s="56" t="s">
        <v>676</v>
      </c>
      <c r="E6" s="57" t="s">
        <v>705</v>
      </c>
    </row>
    <row r="7" spans="1:14" ht="15.75" x14ac:dyDescent="0.2">
      <c r="A7" s="76" t="s">
        <v>67</v>
      </c>
      <c r="B7" s="77"/>
      <c r="C7" s="78"/>
      <c r="D7" s="58" t="s">
        <v>677</v>
      </c>
      <c r="E7" s="59" t="s">
        <v>678</v>
      </c>
    </row>
    <row r="8" spans="1:14" ht="30" x14ac:dyDescent="0.2">
      <c r="A8" s="20" t="s">
        <v>679</v>
      </c>
      <c r="B8" s="20" t="s">
        <v>519</v>
      </c>
      <c r="C8" s="21" t="s">
        <v>680</v>
      </c>
      <c r="D8" s="59" t="s">
        <v>377</v>
      </c>
      <c r="E8" s="59" t="s">
        <v>706</v>
      </c>
    </row>
    <row r="9" spans="1:14" ht="45" x14ac:dyDescent="0.2">
      <c r="A9" s="20" t="s">
        <v>68</v>
      </c>
      <c r="B9" s="20" t="s">
        <v>31</v>
      </c>
      <c r="C9" s="21" t="s">
        <v>32</v>
      </c>
      <c r="D9" s="59" t="s">
        <v>520</v>
      </c>
      <c r="E9" s="59" t="s">
        <v>702</v>
      </c>
    </row>
    <row r="10" spans="1:14" ht="15" x14ac:dyDescent="0.2">
      <c r="A10" s="20" t="s">
        <v>681</v>
      </c>
      <c r="B10" s="20" t="s">
        <v>612</v>
      </c>
      <c r="C10" s="21" t="s">
        <v>682</v>
      </c>
      <c r="D10" s="59" t="s">
        <v>683</v>
      </c>
      <c r="E10" s="59" t="s">
        <v>683</v>
      </c>
    </row>
    <row r="11" spans="1:14" ht="15" x14ac:dyDescent="0.2">
      <c r="A11" s="20" t="s">
        <v>684</v>
      </c>
      <c r="B11" s="20" t="s">
        <v>618</v>
      </c>
      <c r="C11" s="21" t="s">
        <v>685</v>
      </c>
      <c r="D11" s="59" t="s">
        <v>686</v>
      </c>
      <c r="E11" s="59">
        <v>0.88124999999999998</v>
      </c>
    </row>
    <row r="12" spans="1:14" ht="15" x14ac:dyDescent="0.2">
      <c r="A12" s="20" t="s">
        <v>687</v>
      </c>
      <c r="B12" s="20" t="s">
        <v>622</v>
      </c>
      <c r="C12" s="21" t="s">
        <v>623</v>
      </c>
      <c r="D12" s="59" t="s">
        <v>688</v>
      </c>
      <c r="E12" s="59" t="s">
        <v>707</v>
      </c>
    </row>
    <row r="13" spans="1:14" ht="30" x14ac:dyDescent="0.2">
      <c r="A13" s="20" t="s">
        <v>689</v>
      </c>
      <c r="B13" s="20" t="s">
        <v>628</v>
      </c>
      <c r="C13" s="21" t="s">
        <v>629</v>
      </c>
      <c r="D13" s="59" t="s">
        <v>690</v>
      </c>
      <c r="E13" s="59">
        <v>41.667361111111113</v>
      </c>
    </row>
    <row r="14" spans="1:14" ht="15" x14ac:dyDescent="0.2">
      <c r="A14" s="20" t="s">
        <v>691</v>
      </c>
      <c r="B14" s="20" t="s">
        <v>631</v>
      </c>
      <c r="C14" s="21" t="s">
        <v>632</v>
      </c>
      <c r="D14" s="59" t="s">
        <v>666</v>
      </c>
      <c r="E14" s="59" t="s">
        <v>666</v>
      </c>
    </row>
    <row r="15" spans="1:14" ht="45" x14ac:dyDescent="0.2">
      <c r="A15" s="20" t="s">
        <v>692</v>
      </c>
      <c r="B15" s="20" t="s">
        <v>635</v>
      </c>
      <c r="C15" s="21" t="s">
        <v>693</v>
      </c>
      <c r="D15" s="59" t="s">
        <v>637</v>
      </c>
      <c r="E15" s="59" t="s">
        <v>694</v>
      </c>
    </row>
    <row r="16" spans="1:14" ht="45" x14ac:dyDescent="0.2">
      <c r="A16" s="20" t="s">
        <v>695</v>
      </c>
      <c r="B16" s="20" t="s">
        <v>641</v>
      </c>
      <c r="C16" s="21" t="s">
        <v>636</v>
      </c>
      <c r="D16" s="59" t="s">
        <v>696</v>
      </c>
      <c r="E16" s="59" t="s">
        <v>708</v>
      </c>
    </row>
    <row r="17" spans="1:5" ht="30" x14ac:dyDescent="0.2">
      <c r="A17" s="20" t="s">
        <v>697</v>
      </c>
      <c r="B17" s="20" t="s">
        <v>646</v>
      </c>
      <c r="C17" s="21" t="s">
        <v>698</v>
      </c>
      <c r="D17" s="59" t="s">
        <v>699</v>
      </c>
      <c r="E17" s="59" t="s">
        <v>709</v>
      </c>
    </row>
    <row r="18" spans="1:5" ht="30" x14ac:dyDescent="0.2">
      <c r="A18" s="20" t="s">
        <v>700</v>
      </c>
      <c r="B18" s="20" t="s">
        <v>651</v>
      </c>
      <c r="C18" s="21" t="s">
        <v>652</v>
      </c>
      <c r="D18" s="59" t="s">
        <v>674</v>
      </c>
      <c r="E18" s="59" t="s">
        <v>674</v>
      </c>
    </row>
    <row r="19" spans="1:5" ht="15" x14ac:dyDescent="0.2">
      <c r="A19" s="86" t="s">
        <v>387</v>
      </c>
      <c r="B19" s="87"/>
      <c r="C19" s="87"/>
      <c r="D19" s="87"/>
      <c r="E19" s="87"/>
    </row>
  </sheetData>
  <sheetProtection algorithmName="SHA-512" hashValue="5NUCAgbj7Fc036XNDagMSKuI0zswO9c5a8kJlHNEpEsuDR9uon2IB6dThdEzMWs7JVK8ZRY3mjwoid8smrxOyQ==" saltValue="YIyWRKC6MRz3dZqL5CYbSg==" spinCount="100000" sheet="1" objects="1" scenarios="1"/>
  <mergeCells count="7">
    <mergeCell ref="A19:E19"/>
    <mergeCell ref="A1:E1"/>
    <mergeCell ref="A2:E2"/>
    <mergeCell ref="A4:E4"/>
    <mergeCell ref="A5:E5"/>
    <mergeCell ref="A7:C7"/>
    <mergeCell ref="A3:N3"/>
  </mergeCells>
  <dataValidations count="4">
    <dataValidation allowBlank="1" showInputMessage="1" showErrorMessage="1" prompt="Item Description" sqref="D6:E6" xr:uid="{329E8D7E-2459-4082-BA9B-5A37943A43BF}"/>
    <dataValidation allowBlank="1" showInputMessage="1" showErrorMessage="1" prompt="CLIN #" sqref="D7:E7" xr:uid="{1AB17357-C36F-4AD0-B084-29745DBCC104}"/>
    <dataValidation allowBlank="1" showInputMessage="1" showErrorMessage="1" prompt="SKU #" sqref="D9:E9" xr:uid="{0D354979-8C6F-43BB-8A37-019B2A7D2649}"/>
    <dataValidation allowBlank="1" showInputMessage="1" showErrorMessage="1" prompt="Specification" sqref="D8:E8 D10:E18" xr:uid="{24E0232F-7611-4D98-8F8E-949BF3BB1FF6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Standard (DS)</vt:lpstr>
      <vt:lpstr>DS Configuration</vt:lpstr>
      <vt:lpstr>Power (DP)</vt:lpstr>
      <vt:lpstr>DP Configuration</vt:lpstr>
      <vt:lpstr>Workstation (DW)</vt:lpstr>
      <vt:lpstr>DW Configuration</vt:lpstr>
      <vt:lpstr>All-In-One (DA)</vt:lpstr>
      <vt:lpstr>DA Configuration</vt:lpstr>
      <vt:lpstr>MW Configuration</vt:lpstr>
      <vt:lpstr>MT Configuration</vt:lpstr>
      <vt:lpstr>MC Configuration</vt:lpstr>
      <vt:lpstr>'All-In-One (DA)'!Print_Titles</vt:lpstr>
      <vt:lpstr>'Power (DP)'!Print_Titles</vt:lpstr>
      <vt:lpstr>'Standard (DS)'!Print_Titles</vt:lpstr>
      <vt:lpstr>'Workstation (DW)'!Print_Titles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Cosgrove, Robert@DGS</dc:creator>
  <cp:lastModifiedBy>Seale, Rita@DGS</cp:lastModifiedBy>
  <cp:lastPrinted>2019-07-05T22:39:02Z</cp:lastPrinted>
  <dcterms:created xsi:type="dcterms:W3CDTF">2008-07-23T22:58:57Z</dcterms:created>
  <dcterms:modified xsi:type="dcterms:W3CDTF">2022-06-20T21:22:17Z</dcterms:modified>
</cp:coreProperties>
</file>