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Z:\Acquisitions\A &amp; C Section\Contracts Management Unit (CMU)\CMU Contracts\70-30 to 70-39 PC Goods\PC Goods - 2022\5-Award\2-User Instructions\70-32 OEM Lenovo\70-32 Office Depot\"/>
    </mc:Choice>
  </mc:AlternateContent>
  <xr:revisionPtr revIDLastSave="0" documentId="13_ncr:1_{8E1D585E-825B-4138-BCAE-0C14F44A705F}" xr6:coauthVersionLast="47" xr6:coauthVersionMax="47" xr10:uidLastSave="{00000000-0000-0000-0000-000000000000}"/>
  <bookViews>
    <workbookView xWindow="20370" yWindow="-120" windowWidth="24240" windowHeight="13140" tabRatio="847" xr2:uid="{00000000-000D-0000-FFFF-FFFF00000000}"/>
  </bookViews>
  <sheets>
    <sheet name="Widescreen (MW)" sheetId="6" r:id="rId1"/>
    <sheet name="MW Configuration" sheetId="18" r:id="rId2"/>
    <sheet name="Touchscreen (MT)" sheetId="19" r:id="rId3"/>
    <sheet name="MT Configuration" sheetId="20" r:id="rId4"/>
    <sheet name="Curved (MV)" sheetId="21" r:id="rId5"/>
    <sheet name="MC Configuration" sheetId="22" r:id="rId6"/>
  </sheets>
  <definedNames>
    <definedName name="_xlnm.Print_Titles" localSheetId="4">'Curved (MV)'!#REF!</definedName>
    <definedName name="_xlnm.Print_Titles" localSheetId="2">'Touchscreen (MT)'!#REF!</definedName>
    <definedName name="_xlnm.Print_Titles" localSheetId="0">'Widescreen (MW)'!#REF!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6" i="21" l="1"/>
  <c r="I35" i="21"/>
  <c r="I34" i="21"/>
  <c r="I33" i="21"/>
  <c r="I32" i="21"/>
  <c r="I31" i="21"/>
  <c r="L16" i="21"/>
  <c r="L15" i="21"/>
  <c r="L14" i="21"/>
  <c r="L13" i="21"/>
  <c r="L10" i="21"/>
  <c r="L9" i="21"/>
  <c r="I35" i="19" l="1"/>
  <c r="I34" i="19"/>
  <c r="I33" i="19"/>
  <c r="I32" i="19"/>
  <c r="I31" i="19"/>
  <c r="I30" i="19"/>
  <c r="L15" i="19"/>
  <c r="L14" i="19"/>
  <c r="L13" i="19"/>
  <c r="L12" i="19"/>
  <c r="L9" i="19"/>
  <c r="I37" i="6" l="1"/>
  <c r="I36" i="6"/>
  <c r="I35" i="6"/>
  <c r="I34" i="6"/>
  <c r="I33" i="6"/>
  <c r="I32" i="6"/>
  <c r="L17" i="6"/>
  <c r="L16" i="6"/>
  <c r="L15" i="6"/>
  <c r="L14" i="6"/>
  <c r="L11" i="6"/>
  <c r="L10" i="6"/>
  <c r="L9" i="6"/>
</calcChain>
</file>

<file path=xl/sharedStrings.xml><?xml version="1.0" encoding="utf-8"?>
<sst xmlns="http://schemas.openxmlformats.org/spreadsheetml/2006/main" count="898" uniqueCount="277">
  <si>
    <t>Item Description</t>
  </si>
  <si>
    <t>Unit of Measure</t>
  </si>
  <si>
    <t>Contract Discount</t>
  </si>
  <si>
    <t>SKU # / Item #</t>
  </si>
  <si>
    <t>Manufacturer Part Number (OEM #)</t>
  </si>
  <si>
    <t>Manufacturer (OEM)</t>
  </si>
  <si>
    <t>UNSPSC Code
(Version 11)</t>
  </si>
  <si>
    <t xml:space="preserve">Contact Line Item # (CLIN) </t>
  </si>
  <si>
    <t>Commodity Description</t>
  </si>
  <si>
    <t>Contract Price</t>
  </si>
  <si>
    <t>Each</t>
  </si>
  <si>
    <t>Quantity in 
Unit of Measure</t>
  </si>
  <si>
    <t>Department of General Services - Procurement Division</t>
  </si>
  <si>
    <t xml:space="preserve">To access a complete list of contract Non-Core catalog pricing click the link in the next cell: </t>
  </si>
  <si>
    <t>Installation</t>
  </si>
  <si>
    <t>Asset Tagging 
(Bidder administration of State provided tag, with number)</t>
  </si>
  <si>
    <t>Detailed Electronic Asset Information (in addition to Asset Tagging)</t>
  </si>
  <si>
    <t>Take-Back Services</t>
  </si>
  <si>
    <t>Deployment &amp; Logistics</t>
  </si>
  <si>
    <t>Emergency Services (4-hour response, per occurrence)</t>
  </si>
  <si>
    <t>OEM MSRP / List Price</t>
  </si>
  <si>
    <t>Contractor's Standard Hourly Rate</t>
  </si>
  <si>
    <t>Product Category</t>
  </si>
  <si>
    <t>Non-Core Segment ID</t>
  </si>
  <si>
    <t>Spec Item #</t>
  </si>
  <si>
    <t>Product Attribute</t>
  </si>
  <si>
    <t>Minimum Requirements</t>
  </si>
  <si>
    <t>MSRP SKU/Part #</t>
  </si>
  <si>
    <t>List the part #/sku of the offered make and model from the OEM MSRP/Price List</t>
  </si>
  <si>
    <t>CLIN #</t>
  </si>
  <si>
    <t>Core Configuration - Monitors, Widescreen</t>
  </si>
  <si>
    <t>MW300</t>
  </si>
  <si>
    <t>MW301</t>
  </si>
  <si>
    <t>MW302</t>
  </si>
  <si>
    <t>MW400</t>
  </si>
  <si>
    <t>MW401</t>
  </si>
  <si>
    <t>MW402</t>
  </si>
  <si>
    <t>MW403</t>
  </si>
  <si>
    <t>MWB</t>
  </si>
  <si>
    <t>MWC</t>
  </si>
  <si>
    <t>MW800</t>
  </si>
  <si>
    <t>MW801</t>
  </si>
  <si>
    <t>MW802</t>
  </si>
  <si>
    <t>MW803</t>
  </si>
  <si>
    <t>MW804</t>
  </si>
  <si>
    <t>MW805</t>
  </si>
  <si>
    <t>MW806</t>
  </si>
  <si>
    <t>MW807</t>
  </si>
  <si>
    <t>MW808</t>
  </si>
  <si>
    <t>MW809</t>
  </si>
  <si>
    <t>MWD</t>
  </si>
  <si>
    <t>MV1000</t>
  </si>
  <si>
    <t>MV1001</t>
  </si>
  <si>
    <t>MV1002</t>
  </si>
  <si>
    <t>MV1003</t>
  </si>
  <si>
    <t>MV1004</t>
  </si>
  <si>
    <t>MV1005</t>
  </si>
  <si>
    <t>Monitors, Widescreen - Configuration Breakdown and Comparison</t>
  </si>
  <si>
    <t>MW-1</t>
  </si>
  <si>
    <t>Widescreen Monitor</t>
  </si>
  <si>
    <t>Shall meet/include the following:
• LED
• EPEAT Silver
• Energy Star (current version)</t>
  </si>
  <si>
    <t>MW-2</t>
  </si>
  <si>
    <t>Size:</t>
  </si>
  <si>
    <t>18.5" diagonal or larger</t>
  </si>
  <si>
    <t>MW-3</t>
  </si>
  <si>
    <t>Aspect Ratio (X:Y):</t>
  </si>
  <si>
    <t>16:9 (or 16:10)</t>
  </si>
  <si>
    <t>MW-4</t>
  </si>
  <si>
    <t>Native Resolution:</t>
  </si>
  <si>
    <t>FHD</t>
  </si>
  <si>
    <t>MW-5</t>
  </si>
  <si>
    <t xml:space="preserve">Contrast Ratio (Static): </t>
  </si>
  <si>
    <t>1000 to 1</t>
  </si>
  <si>
    <t>MW-6</t>
  </si>
  <si>
    <t>Viewing Angle:</t>
  </si>
  <si>
    <t>170° horizontal, 160° vertical</t>
  </si>
  <si>
    <t>MW-7</t>
  </si>
  <si>
    <t xml:space="preserve">Video Ports: </t>
  </si>
  <si>
    <t>At least 2 out of the following 3 inputs: HDMI, DisplayPort, or USB-C</t>
  </si>
  <si>
    <t>MW-8</t>
  </si>
  <si>
    <t>Video Cable:</t>
  </si>
  <si>
    <t>1.8 meter DisplayPort, USB-C, or HDMI cable included</t>
  </si>
  <si>
    <t>MW-9</t>
  </si>
  <si>
    <t xml:space="preserve">Tilt &amp; Height Adjustment: </t>
  </si>
  <si>
    <t>Adjustable stand w/vertical tilt and height adjustment.</t>
  </si>
  <si>
    <t>MW-10</t>
  </si>
  <si>
    <t>Warranty:</t>
  </si>
  <si>
    <t>Three (3)-year warranty, Exchange replacement</t>
  </si>
  <si>
    <t>Core Configuration - Monitors, Touchscreen</t>
  </si>
  <si>
    <t>Option/Upgrades - Monitors, Touchscreen</t>
  </si>
  <si>
    <t>Option/Upgrades - Monitors, Widescreen</t>
  </si>
  <si>
    <t>Warranty Option/Upgrades - Monitors, Widescreen</t>
  </si>
  <si>
    <r>
      <t xml:space="preserve">Value-Added Services (VAS) - Monitors </t>
    </r>
    <r>
      <rPr>
        <i/>
        <sz val="16"/>
        <color theme="1"/>
        <rFont val="Arial"/>
        <family val="2"/>
      </rPr>
      <t>(this category shall be the same for all Monitor Configurations)</t>
    </r>
  </si>
  <si>
    <t>Warranty Option/Upgrades - Monitors, Touchscreen</t>
  </si>
  <si>
    <t>MT300</t>
  </si>
  <si>
    <t>MTB</t>
  </si>
  <si>
    <t>MT400</t>
  </si>
  <si>
    <t>MTC</t>
  </si>
  <si>
    <t>MT401</t>
  </si>
  <si>
    <t>MT402</t>
  </si>
  <si>
    <t>MT403</t>
  </si>
  <si>
    <t>MT800</t>
  </si>
  <si>
    <t>MT801</t>
  </si>
  <si>
    <t>MT802</t>
  </si>
  <si>
    <t>MT803</t>
  </si>
  <si>
    <t>MT804</t>
  </si>
  <si>
    <t>MT805</t>
  </si>
  <si>
    <t>MT806</t>
  </si>
  <si>
    <t>MT807</t>
  </si>
  <si>
    <t>MT808</t>
  </si>
  <si>
    <t>MT809</t>
  </si>
  <si>
    <t>MTD</t>
  </si>
  <si>
    <t>Monitors, Touchscreen - Configuration Breakdown and Comparison</t>
  </si>
  <si>
    <t>MT-1</t>
  </si>
  <si>
    <t>Touchscreen Monitor</t>
  </si>
  <si>
    <t>MT-2</t>
  </si>
  <si>
    <t>MT-3</t>
  </si>
  <si>
    <t>MT-4</t>
  </si>
  <si>
    <t>MT-5</t>
  </si>
  <si>
    <t>MT-6</t>
  </si>
  <si>
    <t>MT-7</t>
  </si>
  <si>
    <t>MT-8</t>
  </si>
  <si>
    <t>MT-9</t>
  </si>
  <si>
    <t>MT-10</t>
  </si>
  <si>
    <t>Core Configuration - Monitors, Curved</t>
  </si>
  <si>
    <t>Option/Upgrades - Monitors, Curved</t>
  </si>
  <si>
    <t>Warranty Option/Upgrades - Monitors, Curved</t>
  </si>
  <si>
    <t>MC300</t>
  </si>
  <si>
    <t>MC301</t>
  </si>
  <si>
    <t>MCB</t>
  </si>
  <si>
    <t>MC400</t>
  </si>
  <si>
    <t>MC401</t>
  </si>
  <si>
    <t>MC402</t>
  </si>
  <si>
    <t>MC403</t>
  </si>
  <si>
    <t>MC800</t>
  </si>
  <si>
    <t>MC801</t>
  </si>
  <si>
    <t>MC802</t>
  </si>
  <si>
    <t>MC803</t>
  </si>
  <si>
    <t>MC804</t>
  </si>
  <si>
    <t>MC805</t>
  </si>
  <si>
    <t>MC806</t>
  </si>
  <si>
    <t>MC807</t>
  </si>
  <si>
    <t>MC808</t>
  </si>
  <si>
    <t>MC809</t>
  </si>
  <si>
    <t>Monitors, Curved - Configuration Breakdown and Comparison</t>
  </si>
  <si>
    <t>MC-1</t>
  </si>
  <si>
    <t>Curved Monitor</t>
  </si>
  <si>
    <t>Shall meet/include the following:
• LED</t>
  </si>
  <si>
    <t>MC-2</t>
  </si>
  <si>
    <t>21.5" diagonal or larger</t>
  </si>
  <si>
    <t>MC-3</t>
  </si>
  <si>
    <t>16:9, 16:10, or wider</t>
  </si>
  <si>
    <t>MC-4</t>
  </si>
  <si>
    <t>MC-5</t>
  </si>
  <si>
    <t>MC-6</t>
  </si>
  <si>
    <t>MC-7</t>
  </si>
  <si>
    <t>HDMI, DisplayPort, or USB-C</t>
  </si>
  <si>
    <t>MC-8</t>
  </si>
  <si>
    <t>MC-9</t>
  </si>
  <si>
    <t>Stand w/adjustable vertical height and tilt.</t>
  </si>
  <si>
    <t>MC-10</t>
  </si>
  <si>
    <t>https://www3.lenovo.com/le/listprice/us/en/listprice/listprice</t>
  </si>
  <si>
    <t>Contractor: Office Depot, LLC</t>
  </si>
  <si>
    <t>Statewide Contract 1-22-70-32  PC Goods, Lenovo</t>
  </si>
  <si>
    <t>WideScreen Monitor</t>
  </si>
  <si>
    <t>61F2GAR2US</t>
  </si>
  <si>
    <t>Lenovo</t>
  </si>
  <si>
    <t>61FEMAR6US</t>
  </si>
  <si>
    <t>61E9GAR6US</t>
  </si>
  <si>
    <t>MW - ThinkVision T22i-20/21.5"</t>
  </si>
  <si>
    <t>MW ThinkVision P27h20 -27"</t>
  </si>
  <si>
    <t>ThinkVision T22i-20 21.5"</t>
  </si>
  <si>
    <t>ThinkVision P27h-20 - 27"</t>
  </si>
  <si>
    <t>Lenovo Adjustable Arm</t>
  </si>
  <si>
    <t>4XF0H70603</t>
  </si>
  <si>
    <t>Lenovo USB-C to HDMI 2.0b Adapter</t>
  </si>
  <si>
    <t>4X90R61022</t>
  </si>
  <si>
    <t>Lenovo USB-C to DisplayPort Adapter - NA</t>
  </si>
  <si>
    <t>4X91D96887</t>
  </si>
  <si>
    <t>Lenovo Essential FHD Webcam</t>
  </si>
  <si>
    <t>4XC1B34802</t>
  </si>
  <si>
    <t>For use with all configurations</t>
  </si>
  <si>
    <t>5YR Onsite Product Exchange - Monitor</t>
  </si>
  <si>
    <t>5WS0G14990</t>
  </si>
  <si>
    <t>3Y Onsite Product Exchange - Monitor</t>
  </si>
  <si>
    <t>5WS0G14994</t>
  </si>
  <si>
    <t>4Y Onsite Product Exchange - Monitor</t>
  </si>
  <si>
    <t>5WS0G14991</t>
  </si>
  <si>
    <t>5WS0G14989</t>
  </si>
  <si>
    <t>5WS0G14992</t>
  </si>
  <si>
    <t>1Y Onsite Product Exchange (Post Warranty) - Monitor</t>
  </si>
  <si>
    <t>5WS0G14988</t>
  </si>
  <si>
    <t>1Y Product Exchange (Post Warranty) -Monitor</t>
  </si>
  <si>
    <t>5WS0G14987</t>
  </si>
  <si>
    <t>3Y Premier Support w_Advanced Exchange -Monitor</t>
  </si>
  <si>
    <t>5WS0T30707</t>
  </si>
  <si>
    <t>4Y Premier Support w_Advanced Exchange - Monitor</t>
  </si>
  <si>
    <t>5WS0T30709</t>
  </si>
  <si>
    <t>5Y Premier Support w_Advanced Exchange - Monitor</t>
  </si>
  <si>
    <t>5WS0T30708</t>
  </si>
  <si>
    <t>MV1000Install</t>
  </si>
  <si>
    <t>MV1001Assettag</t>
  </si>
  <si>
    <t>MV1002ElectronicAsset</t>
  </si>
  <si>
    <t>MV1003Takeback</t>
  </si>
  <si>
    <t>MV1004DeployLogistics</t>
  </si>
  <si>
    <t>MV1005EmergencyService</t>
  </si>
  <si>
    <t xml:space="preserve">	LED-backlit LCD monitor - 21.5"</t>
  </si>
  <si>
    <t>WLED -27"</t>
  </si>
  <si>
    <t xml:space="preserve">	16:9</t>
  </si>
  <si>
    <t xml:space="preserve">	4K 3840 x 2160</t>
  </si>
  <si>
    <t xml:space="preserve">	Full HD (1080p) 1920 x 1080 at 60 Hz</t>
  </si>
  <si>
    <t>2560x1440</t>
  </si>
  <si>
    <t>178 horizontal, 178 vertical</t>
  </si>
  <si>
    <t>HDMI, DisplayPort, USB-C</t>
  </si>
  <si>
    <t>HDMI, VGA, DisplayPort</t>
  </si>
  <si>
    <t>HDMI, DP, USB Type-C</t>
  </si>
  <si>
    <t xml:space="preserve">	1 x DisplayPort cable - 6 ft ¦ 1 x USB-A to USB-C cable - 6 ft</t>
  </si>
  <si>
    <t>DP cable, USB Type-C to Type-C cable, USB Type-C to Type-A cable</t>
  </si>
  <si>
    <t xml:space="preserve">	Height, pivot (rotation), swivel, tilt</t>
  </si>
  <si>
    <t>Height, pivot (rotation), swivel, tilt</t>
  </si>
  <si>
    <t>3-year warranty</t>
  </si>
  <si>
    <t>EPEAT Gold</t>
  </si>
  <si>
    <t>EPEAT Silver</t>
  </si>
  <si>
    <t>End of page</t>
  </si>
  <si>
    <t>LED-backlit LCD monitor - 31.5"</t>
  </si>
  <si>
    <t>N/A</t>
  </si>
  <si>
    <t>62C5GAR1US</t>
  </si>
  <si>
    <t xml:space="preserve">ThinkVision T24t-20 23.8" FHD Touch </t>
  </si>
  <si>
    <t xml:space="preserve">MT - ThinkVision T24t-20 23.8" FHD Touch </t>
  </si>
  <si>
    <t>Adjustable Arm</t>
  </si>
  <si>
    <t>USB-C to HDMI 2.0b Adapter</t>
  </si>
  <si>
    <t>USB-C to DisplayPort Adapter - NA</t>
  </si>
  <si>
    <t xml:space="preserve"> Webcam</t>
  </si>
  <si>
    <t>For use with all Configurations</t>
  </si>
  <si>
    <t>ThinkVision T24t/23.8"</t>
  </si>
  <si>
    <t xml:space="preserve">	LED-backlit LCD monitor - 24" - touchscreen</t>
  </si>
  <si>
    <t>Full HD (1080p) 1920 x 1080 at 60 Hz</t>
  </si>
  <si>
    <t>178° horizontal, 178° vertical</t>
  </si>
  <si>
    <t>DisplayPort, USB-C</t>
  </si>
  <si>
    <t xml:space="preserve">	1 x USB-C cable - 6 ft &amp; 1 Display Port Cable</t>
  </si>
  <si>
    <t xml:space="preserve">	Height, tilt</t>
  </si>
  <si>
    <t>3 years</t>
  </si>
  <si>
    <t>61F3GAR1US</t>
  </si>
  <si>
    <t>Curved Monitors</t>
  </si>
  <si>
    <t xml:space="preserve">ThinkVision T34w-20 34-inch Curved 21:9 </t>
  </si>
  <si>
    <t>Webcam</t>
  </si>
  <si>
    <t>LED-backlit LCD monitor - 34"</t>
  </si>
  <si>
    <t xml:space="preserve">	21:9</t>
  </si>
  <si>
    <t xml:space="preserve">	UWQHD 3440 x 1440</t>
  </si>
  <si>
    <t xml:space="preserve">	3000:1 </t>
  </si>
  <si>
    <t>2xHDMI, DP, USB 3.1 Type-C Gen 1 (DP1.2 Alt Mode), USB 3.1 Type-C Gen 2 (DP1.4 Alt Mode)</t>
  </si>
  <si>
    <t>Included cables: DP cable, USB Type-C to Type-C cable, USB Type-C to Type-A</t>
  </si>
  <si>
    <t xml:space="preserve">	Height, swivel, tilt</t>
  </si>
  <si>
    <t>4Y Product Exchange - Monitor (Standard)</t>
  </si>
  <si>
    <t>5Y Product Exchange - Monitor (Standard)</t>
  </si>
  <si>
    <t>MCD</t>
  </si>
  <si>
    <t>4th Year Warranty - Monitor</t>
  </si>
  <si>
    <t>5th Year Warranty - Monitor</t>
  </si>
  <si>
    <t>5 Year Warranty - Monitor</t>
  </si>
  <si>
    <t>3 Year Warranty - Monitor</t>
  </si>
  <si>
    <t>4 Year Warranty - Monitor</t>
  </si>
  <si>
    <t>1 Year Warranty - Monitor</t>
  </si>
  <si>
    <t>For use with all Monitors</t>
  </si>
  <si>
    <t>For full item descriptions, go to product Configuration</t>
  </si>
  <si>
    <t>62CCRAR3US</t>
  </si>
  <si>
    <t xml:space="preserve">ThinkVision P34w-20 34-inch Curved </t>
  </si>
  <si>
    <t>MC - 34" Curved HDR</t>
  </si>
  <si>
    <t xml:space="preserve">MC - ThinkVision T34w-20 34-inch Curved </t>
  </si>
  <si>
    <t>EPEAT GOLD</t>
  </si>
  <si>
    <t>3440x1440</t>
  </si>
  <si>
    <t>ThinkVision T32p-20(4k UHD)31.5"</t>
  </si>
  <si>
    <t>T32p-20(4K UHD)31.5"</t>
  </si>
  <si>
    <t>MW - T32p-20(4K UHD)31.5"</t>
  </si>
  <si>
    <t xml:space="preserve">ThinkVision P34w-20 34inch Curved </t>
  </si>
  <si>
    <t>Included cables: DP cable, USB Type-C Gen2 cable, USB Type-C to Type-A cable</t>
  </si>
  <si>
    <t>Height, swivel, tilt</t>
  </si>
  <si>
    <t>Attachment A5 - Contract Pricing, Monitors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</si>
</sst>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164" formatCode="0.00_)"/>
    <numFmt numFmtId="165" formatCode="&quot;$&quot;#,##0.00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8"/>
      <name val="MS Sans Serif"/>
    </font>
    <font>
      <b/>
      <i/>
      <sz val="16"/>
      <name val="Helv"/>
    </font>
    <font>
      <sz val="14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3"/>
      <name val="Arial"/>
      <family val="2"/>
    </font>
    <font>
      <b/>
      <sz val="14"/>
      <color theme="1"/>
      <name val="Arial"/>
      <family val="2"/>
    </font>
    <font>
      <b/>
      <u/>
      <sz val="16"/>
      <color theme="1"/>
      <name val="Arial"/>
      <family val="2"/>
    </font>
    <font>
      <sz val="8"/>
      <name val="Arial"/>
      <family val="2"/>
    </font>
    <font>
      <i/>
      <sz val="16"/>
      <color theme="1"/>
      <name val="Arial"/>
      <family val="2"/>
    </font>
    <font>
      <b/>
      <u/>
      <sz val="14"/>
      <color theme="10"/>
      <name val="Arial"/>
      <family val="2"/>
    </font>
    <font>
      <u/>
      <sz val="14"/>
      <color theme="10"/>
      <name val="Arial"/>
      <family val="2"/>
    </font>
    <font>
      <b/>
      <u/>
      <sz val="1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indexed="64"/>
      </top>
      <bottom/>
      <diagonal/>
    </border>
  </borders>
  <cellStyleXfs count="13">
    <xf numFmtId="0" fontId="0" fillId="0" borderId="0"/>
    <xf numFmtId="0" fontId="2" fillId="0" borderId="0"/>
    <xf numFmtId="44" fontId="2" fillId="0" borderId="0" applyFont="0" applyFill="0" applyBorder="0" applyAlignment="0" applyProtection="0"/>
    <xf numFmtId="38" fontId="6" fillId="2" borderId="0" applyNumberFormat="0" applyBorder="0" applyAlignment="0" applyProtection="0"/>
    <xf numFmtId="0" fontId="3" fillId="0" borderId="1" applyNumberFormat="0" applyAlignment="0" applyProtection="0">
      <alignment horizontal="left" vertical="center"/>
    </xf>
    <xf numFmtId="0" fontId="3" fillId="0" borderId="2">
      <alignment horizontal="left" vertical="center"/>
    </xf>
    <xf numFmtId="10" fontId="6" fillId="3" borderId="3" applyNumberFormat="0" applyBorder="0" applyAlignment="0" applyProtection="0"/>
    <xf numFmtId="0" fontId="7" fillId="0" borderId="0" applyNumberFormat="0" applyFill="0" applyBorder="0" applyProtection="0"/>
    <xf numFmtId="164" fontId="8" fillId="0" borderId="0"/>
    <xf numFmtId="10" fontId="2" fillId="0" borderId="0" applyFont="0" applyFill="0" applyBorder="0" applyAlignment="0" applyProtection="0"/>
    <xf numFmtId="0" fontId="12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" fillId="0" borderId="0"/>
  </cellStyleXfs>
  <cellXfs count="69">
    <xf numFmtId="0" fontId="0" fillId="0" borderId="0" xfId="0"/>
    <xf numFmtId="0" fontId="4" fillId="0" borderId="7" xfId="0" applyFont="1" applyFill="1" applyBorder="1" applyAlignment="1" applyProtection="1">
      <alignment horizontal="center" vertical="center" wrapText="1"/>
    </xf>
    <xf numFmtId="0" fontId="10" fillId="4" borderId="8" xfId="0" applyFont="1" applyFill="1" applyBorder="1" applyAlignment="1" applyProtection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 wrapText="1"/>
    </xf>
    <xf numFmtId="0" fontId="10" fillId="4" borderId="5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left" vertical="center" wrapText="1"/>
    </xf>
    <xf numFmtId="0" fontId="4" fillId="0" borderId="0" xfId="0" applyFont="1" applyProtection="1"/>
    <xf numFmtId="0" fontId="4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9" fillId="0" borderId="0" xfId="0" applyFont="1" applyProtection="1"/>
    <xf numFmtId="0" fontId="4" fillId="0" borderId="3" xfId="0" applyFont="1" applyFill="1" applyBorder="1" applyAlignment="1" applyProtection="1">
      <alignment horizontal="center" vertical="center" wrapText="1"/>
    </xf>
    <xf numFmtId="7" fontId="4" fillId="0" borderId="6" xfId="2" applyNumberFormat="1" applyFont="1" applyFill="1" applyBorder="1" applyAlignment="1" applyProtection="1">
      <alignment horizontal="center" vertical="center" wrapText="1"/>
    </xf>
    <xf numFmtId="9" fontId="4" fillId="0" borderId="6" xfId="0" applyNumberFormat="1" applyFont="1" applyFill="1" applyBorder="1" applyAlignment="1" applyProtection="1">
      <alignment horizontal="center" vertical="center" wrapText="1"/>
    </xf>
    <xf numFmtId="165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9" fillId="0" borderId="0" xfId="0" applyFont="1" applyAlignment="1" applyProtection="1">
      <alignment horizontal="left"/>
    </xf>
    <xf numFmtId="0" fontId="10" fillId="4" borderId="6" xfId="0" applyFont="1" applyFill="1" applyBorder="1" applyAlignment="1">
      <alignment horizontal="center" vertical="center" wrapText="1"/>
    </xf>
    <xf numFmtId="0" fontId="3" fillId="2" borderId="9" xfId="12" applyFont="1" applyFill="1" applyBorder="1" applyAlignment="1">
      <alignment horizontal="center" vertical="center" wrapText="1"/>
    </xf>
    <xf numFmtId="0" fontId="4" fillId="5" borderId="9" xfId="12" applyFont="1" applyFill="1" applyBorder="1" applyAlignment="1">
      <alignment horizontal="center" vertical="center" wrapText="1"/>
    </xf>
    <xf numFmtId="0" fontId="4" fillId="5" borderId="9" xfId="12" applyFont="1" applyFill="1" applyBorder="1" applyAlignment="1">
      <alignment horizontal="left" vertical="center" wrapText="1"/>
    </xf>
    <xf numFmtId="0" fontId="5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/>
    </xf>
    <xf numFmtId="0" fontId="13" fillId="0" borderId="0" xfId="0" applyFont="1" applyFill="1" applyAlignment="1" applyProtection="1">
      <alignment vertical="center"/>
    </xf>
    <xf numFmtId="0" fontId="9" fillId="0" borderId="0" xfId="0" applyFont="1" applyFill="1" applyAlignment="1">
      <alignment horizontal="left"/>
    </xf>
    <xf numFmtId="0" fontId="5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 applyProtection="1"/>
    <xf numFmtId="0" fontId="3" fillId="0" borderId="9" xfId="12" applyFont="1" applyFill="1" applyBorder="1" applyAlignment="1">
      <alignment horizontal="center" vertical="center" wrapText="1"/>
    </xf>
    <xf numFmtId="0" fontId="3" fillId="0" borderId="3" xfId="12" applyFont="1" applyFill="1" applyBorder="1" applyAlignment="1">
      <alignment horizontal="center" vertical="center" wrapText="1"/>
    </xf>
    <xf numFmtId="0" fontId="4" fillId="0" borderId="9" xfId="12" applyFont="1" applyFill="1" applyBorder="1" applyAlignment="1">
      <alignment horizontal="center" vertical="center" wrapText="1"/>
    </xf>
    <xf numFmtId="0" fontId="4" fillId="0" borderId="3" xfId="12" applyFont="1" applyFill="1" applyBorder="1" applyAlignment="1">
      <alignment horizontal="center" vertical="center" wrapText="1"/>
    </xf>
    <xf numFmtId="0" fontId="0" fillId="0" borderId="0" xfId="0" applyFill="1"/>
    <xf numFmtId="0" fontId="9" fillId="0" borderId="0" xfId="0" applyFont="1" applyFill="1" applyProtection="1"/>
    <xf numFmtId="0" fontId="4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0" fontId="10" fillId="4" borderId="1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165" fontId="4" fillId="0" borderId="3" xfId="0" applyNumberFormat="1" applyFont="1" applyBorder="1" applyAlignment="1">
      <alignment horizontal="center" vertical="center" wrapText="1"/>
    </xf>
    <xf numFmtId="165" fontId="4" fillId="0" borderId="6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20" fontId="4" fillId="0" borderId="3" xfId="12" applyNumberFormat="1" applyFont="1" applyFill="1" applyBorder="1" applyAlignment="1">
      <alignment horizontal="center" vertical="center" wrapText="1"/>
    </xf>
    <xf numFmtId="46" fontId="4" fillId="0" borderId="3" xfId="12" applyNumberFormat="1" applyFont="1" applyFill="1" applyBorder="1" applyAlignment="1">
      <alignment horizontal="center" vertical="center" wrapText="1"/>
    </xf>
    <xf numFmtId="0" fontId="3" fillId="0" borderId="0" xfId="0" applyFont="1" applyAlignment="1" applyProtection="1">
      <alignment horizontal="left"/>
    </xf>
    <xf numFmtId="0" fontId="3" fillId="0" borderId="15" xfId="0" applyFont="1" applyBorder="1" applyAlignment="1" applyProtection="1">
      <alignment horizontal="left"/>
    </xf>
    <xf numFmtId="0" fontId="4" fillId="0" borderId="0" xfId="0" applyFont="1" applyAlignment="1" applyProtection="1">
      <alignment horizontal="center"/>
    </xf>
    <xf numFmtId="0" fontId="4" fillId="0" borderId="15" xfId="0" applyFont="1" applyBorder="1" applyAlignment="1" applyProtection="1">
      <alignment horizontal="center"/>
    </xf>
    <xf numFmtId="0" fontId="14" fillId="0" borderId="11" xfId="0" applyFont="1" applyFill="1" applyBorder="1" applyAlignment="1" applyProtection="1">
      <alignment horizontal="left" vertical="center"/>
    </xf>
    <xf numFmtId="0" fontId="14" fillId="0" borderId="16" xfId="0" applyFont="1" applyFill="1" applyBorder="1" applyAlignment="1" applyProtection="1">
      <alignment horizontal="left" vertical="center"/>
    </xf>
    <xf numFmtId="0" fontId="14" fillId="0" borderId="11" xfId="0" applyFont="1" applyBorder="1" applyAlignment="1" applyProtection="1">
      <alignment horizontal="left" vertical="center"/>
    </xf>
    <xf numFmtId="0" fontId="14" fillId="0" borderId="16" xfId="0" applyFont="1" applyBorder="1" applyAlignment="1" applyProtection="1">
      <alignment horizontal="left" vertical="center"/>
    </xf>
    <xf numFmtId="0" fontId="19" fillId="6" borderId="0" xfId="0" applyFont="1" applyFill="1" applyAlignment="1">
      <alignment horizontal="center" vertical="center"/>
    </xf>
    <xf numFmtId="0" fontId="13" fillId="0" borderId="0" xfId="0" applyFont="1" applyFill="1" applyAlignment="1" applyProtection="1">
      <alignment horizontal="left" vertical="center"/>
    </xf>
    <xf numFmtId="0" fontId="14" fillId="0" borderId="0" xfId="0" applyFont="1" applyAlignment="1" applyProtection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 applyProtection="1">
      <alignment horizontal="left" vertical="center"/>
    </xf>
    <xf numFmtId="0" fontId="18" fillId="0" borderId="0" xfId="11" applyFont="1" applyFill="1" applyAlignment="1" applyProtection="1">
      <alignment horizontal="left" vertical="center"/>
    </xf>
    <xf numFmtId="0" fontId="17" fillId="0" borderId="0" xfId="11" applyFont="1" applyFill="1" applyAlignment="1" applyProtection="1">
      <alignment horizontal="left" vertical="center"/>
    </xf>
    <xf numFmtId="0" fontId="4" fillId="0" borderId="13" xfId="12" applyFont="1" applyFill="1" applyBorder="1" applyAlignment="1">
      <alignment horizontal="left" vertical="center" wrapText="1"/>
    </xf>
    <xf numFmtId="0" fontId="4" fillId="0" borderId="0" xfId="12" applyFont="1" applyFill="1" applyBorder="1" applyAlignment="1">
      <alignment horizontal="left" vertical="center" wrapText="1"/>
    </xf>
    <xf numFmtId="0" fontId="3" fillId="2" borderId="6" xfId="12" applyFont="1" applyFill="1" applyBorder="1" applyAlignment="1">
      <alignment horizontal="center" vertical="center" wrapText="1"/>
    </xf>
    <xf numFmtId="0" fontId="3" fillId="2" borderId="2" xfId="12" applyFont="1" applyFill="1" applyBorder="1" applyAlignment="1">
      <alignment horizontal="center" vertical="center" wrapText="1"/>
    </xf>
    <xf numFmtId="0" fontId="3" fillId="2" borderId="7" xfId="12" applyFont="1" applyFill="1" applyBorder="1" applyAlignment="1">
      <alignment horizontal="center" vertical="center" wrapText="1"/>
    </xf>
    <xf numFmtId="0" fontId="13" fillId="0" borderId="12" xfId="0" applyFont="1" applyFill="1" applyBorder="1" applyAlignment="1" applyProtection="1">
      <alignment horizontal="left" vertical="center"/>
    </xf>
    <xf numFmtId="0" fontId="5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left"/>
    </xf>
    <xf numFmtId="0" fontId="4" fillId="0" borderId="0" xfId="0" applyFont="1" applyFill="1" applyAlignment="1" applyProtection="1">
      <alignment horizontal="center"/>
    </xf>
    <xf numFmtId="0" fontId="14" fillId="0" borderId="0" xfId="0" applyFont="1" applyFill="1" applyAlignment="1" applyProtection="1">
      <alignment horizontal="left" vertical="center"/>
    </xf>
  </cellXfs>
  <cellStyles count="13">
    <cellStyle name="AFE" xfId="1" xr:uid="{00000000-0005-0000-0000-000000000000}"/>
    <cellStyle name="Currency" xfId="2" builtinId="4"/>
    <cellStyle name="Grey" xfId="3" xr:uid="{00000000-0005-0000-0000-000003000000}"/>
    <cellStyle name="Header1" xfId="4" xr:uid="{00000000-0005-0000-0000-000004000000}"/>
    <cellStyle name="Header2" xfId="5" xr:uid="{00000000-0005-0000-0000-000005000000}"/>
    <cellStyle name="Heading 1" xfId="10" builtinId="16" customBuiltin="1"/>
    <cellStyle name="Hyperlink" xfId="11" builtinId="8"/>
    <cellStyle name="Input [yellow]" xfId="6" xr:uid="{00000000-0005-0000-0000-000008000000}"/>
    <cellStyle name="Name" xfId="7" xr:uid="{00000000-0005-0000-0000-000009000000}"/>
    <cellStyle name="Normal" xfId="0" builtinId="0"/>
    <cellStyle name="Normal - Style1" xfId="8" xr:uid="{00000000-0005-0000-0000-00000B000000}"/>
    <cellStyle name="Normal 2" xfId="12" xr:uid="{BE1E0E6D-28B7-4171-A3CA-D2CC61A19A3A}"/>
    <cellStyle name="Percent [2]" xfId="9" xr:uid="{00000000-0005-0000-0000-00000C000000}"/>
  </cellStyles>
  <dxfs count="201"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FFFFCC"/>
      <color rgb="FF95B3D7"/>
      <color rgb="FF959F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4945FE2-7DA4-4BC6-9272-58A94D9DE2FC}" name="Table13" displayName="Table13" ref="A8:N11" totalsRowShown="0" headerRowDxfId="200" dataDxfId="198" headerRowBorderDxfId="199" tableBorderDxfId="197">
  <autoFilter ref="A8:N11" xr:uid="{F4945FE2-7DA4-4BC6-9272-58A94D9DE2FC}"/>
  <tableColumns count="14">
    <tableColumn id="1" xr3:uid="{31918447-348E-4C22-9763-23E06F464550}" name="Contact Line Item # (CLIN) " dataDxfId="196"/>
    <tableColumn id="2" xr3:uid="{BE006DCD-2E47-4962-821D-A5743471FEAC}" name="Commodity Description" dataDxfId="195"/>
    <tableColumn id="3" xr3:uid="{FA4F82E7-40F8-45EB-A457-5301BEF91E34}" name="UNSPSC Code_x000a_(Version 11)" dataDxfId="194"/>
    <tableColumn id="4" xr3:uid="{370EB846-F4FE-46E1-947E-7915797213EE}" name="Manufacturer Part Number (OEM #)" dataDxfId="193"/>
    <tableColumn id="5" xr3:uid="{044C9030-4104-4F05-9A62-C780F33BD41D}" name="Manufacturer (OEM)" dataDxfId="192"/>
    <tableColumn id="6" xr3:uid="{94458883-FD0F-43A6-A675-E473C51D2F33}" name="SKU # / Item #" dataDxfId="191"/>
    <tableColumn id="7" xr3:uid="{97DA1C55-09D4-4B0D-8854-D9BF8A84A68A}" name="Item Description" dataDxfId="190"/>
    <tableColumn id="8" xr3:uid="{3A98F877-8BFA-438E-B4E3-7C394C013CD3}" name="Unit of Measure" dataDxfId="189"/>
    <tableColumn id="9" xr3:uid="{66233082-9108-43AB-8C25-4E6ACA3C4A02}" name="Quantity in _x000a_Unit of Measure" dataDxfId="188"/>
    <tableColumn id="12" xr3:uid="{203D6BEA-0D95-4308-AD90-3F0810AF9764}" name="OEM MSRP / List Price" dataDxfId="187"/>
    <tableColumn id="13" xr3:uid="{CDB3BED2-08FA-41AD-8CAD-C5915023D190}" name="Contract Discount" dataDxfId="186"/>
    <tableColumn id="10" xr3:uid="{4A6A1ECC-D1E0-491C-8C04-2FC8B070CED9}" name="Contract Price" dataDxfId="185" dataCellStyle="Currency">
      <calculatedColumnFormula>Table13[[#This Row],[OEM MSRP / List Price]]*(1-Table13[[#This Row],[Contract Discount]])</calculatedColumnFormula>
    </tableColumn>
    <tableColumn id="14" xr3:uid="{27C00ABB-1C4A-4C9E-AF6F-75D5F652FA97}" name="Non-Core Segment ID" dataDxfId="184" dataCellStyle="Currency"/>
    <tableColumn id="11" xr3:uid="{338BE0FF-5998-4665-9400-ACB32762D303}" name="Product Category" dataDxfId="183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19A21AA-190B-4915-A7A7-831A3AF3A6FE}" name="Table134" displayName="Table134" ref="A13:N17" totalsRowShown="0" headerRowDxfId="182" dataDxfId="180" headerRowBorderDxfId="181" tableBorderDxfId="179">
  <autoFilter ref="A13:N17" xr:uid="{A19A21AA-190B-4915-A7A7-831A3AF3A6FE}"/>
  <tableColumns count="14">
    <tableColumn id="1" xr3:uid="{0318C38C-4692-4D87-BC91-A06CB07D8B5B}" name="Contact Line Item # (CLIN) " dataDxfId="178"/>
    <tableColumn id="2" xr3:uid="{EBF1F32C-7231-4283-9B51-C85AB07D4676}" name="Commodity Description" dataDxfId="177"/>
    <tableColumn id="3" xr3:uid="{6503D101-EC07-43BD-A704-D2A3CA7E20C2}" name="UNSPSC Code_x000a_(Version 11)" dataDxfId="176"/>
    <tableColumn id="4" xr3:uid="{9ED62D03-C7F9-441F-B451-D141CFF3BA73}" name="Manufacturer Part Number (OEM #)" dataDxfId="175"/>
    <tableColumn id="5" xr3:uid="{05BECC34-4B70-45D4-A77E-C396706189FC}" name="Manufacturer (OEM)" dataDxfId="174"/>
    <tableColumn id="6" xr3:uid="{63DAA37D-88F1-46CE-A28A-E0F5EBC13F9B}" name="SKU # / Item #" dataDxfId="173"/>
    <tableColumn id="7" xr3:uid="{373B2DD7-CD2E-4CB9-BA8E-60D6807D110F}" name="Item Description" dataDxfId="172"/>
    <tableColumn id="8" xr3:uid="{7753C2CF-1828-407A-A119-04F607817728}" name="Unit of Measure" dataDxfId="171"/>
    <tableColumn id="9" xr3:uid="{60B33BB8-7457-481E-80AB-09A6267C08C0}" name="Quantity in _x000a_Unit of Measure" dataDxfId="170"/>
    <tableColumn id="12" xr3:uid="{0E4F2690-06AE-4B45-BA1B-CE6D3B0FCA51}" name="OEM MSRP / List Price" dataDxfId="169"/>
    <tableColumn id="13" xr3:uid="{F806DE5C-8FB5-4FCC-8328-D37CC56FF9C0}" name="Contract Discount" dataDxfId="168"/>
    <tableColumn id="10" xr3:uid="{076EAD24-34BB-4499-B7C8-4A125AEFE31C}" name="Contract Price" dataDxfId="167" dataCellStyle="Currency">
      <calculatedColumnFormula>Table134[[#This Row],[OEM MSRP / List Price]]*(1-Table134[[#This Row],[Contract Discount]])</calculatedColumnFormula>
    </tableColumn>
    <tableColumn id="14" xr3:uid="{8375AEF6-80FC-4355-977D-3AB8B15B2D5E}" name="Non-Core Segment ID" dataDxfId="166" dataCellStyle="Currency"/>
    <tableColumn id="11" xr3:uid="{E9A5BFC0-4270-41A9-993F-17B2BBB09877}" name="Product Category" dataDxfId="165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33D8764-EEBB-4B9F-A8AA-DE5DE81BEC5D}" name="Table1345" displayName="Table1345" ref="A31:I37" totalsRowShown="0" headerRowDxfId="164" dataDxfId="162" headerRowBorderDxfId="163" tableBorderDxfId="161">
  <autoFilter ref="A31:I37" xr:uid="{133D8764-EEBB-4B9F-A8AA-DE5DE81BEC5D}"/>
  <tableColumns count="9">
    <tableColumn id="1" xr3:uid="{DB61C74F-3BC1-4174-9209-7B558C254D06}" name="Contact Line Item # (CLIN) " dataDxfId="160"/>
    <tableColumn id="2" xr3:uid="{A8FC7E7D-7F71-4ACE-90F2-81AC07491270}" name="Commodity Description" dataDxfId="159"/>
    <tableColumn id="3" xr3:uid="{42AB955A-AF07-4177-BE2D-2E4E7D34675A}" name="UNSPSC Code_x000a_(Version 11)" dataDxfId="158"/>
    <tableColumn id="6" xr3:uid="{7C687BF5-7924-4323-BB67-CB9068291CCB}" name="SKU # / Item #" dataDxfId="157"/>
    <tableColumn id="8" xr3:uid="{7FC9E33B-4190-4D28-B23E-9B684737DC6A}" name="Unit of Measure" dataDxfId="156"/>
    <tableColumn id="9" xr3:uid="{0C7B12CF-B445-496E-9AF1-8CF4F020A9D3}" name="Quantity in _x000a_Unit of Measure" dataDxfId="155"/>
    <tableColumn id="12" xr3:uid="{7E45D00E-98CD-4F54-8961-17D8DBA840BA}" name="Contractor's Standard Hourly Rate" dataDxfId="154"/>
    <tableColumn id="13" xr3:uid="{931D512B-7ABB-428F-BED5-5F2F908AEF62}" name="Contract Discount" dataDxfId="153"/>
    <tableColumn id="10" xr3:uid="{496F5DE2-E1FB-4F7A-9EDE-5EDD81A02C22}" name="Contract Price" dataDxfId="152" dataCellStyle="Currency">
      <calculatedColumnFormula>Table1345[[#This Row],[Contractor''s Standard Hourly Rate]]*(1-Table1345[[#This Row],[Contract Discount]])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E152463-8347-4277-A06B-1E8BB9709B94}" name="Table13427" displayName="Table13427" ref="A19:N29" totalsRowShown="0" headerRowDxfId="151" dataDxfId="149" headerRowBorderDxfId="150" tableBorderDxfId="148">
  <autoFilter ref="A19:N29" xr:uid="{0E152463-8347-4277-A06B-1E8BB9709B94}"/>
  <tableColumns count="14">
    <tableColumn id="1" xr3:uid="{6D85CB8A-91DF-4794-830B-A3DAE43C5E87}" name="Contact Line Item # (CLIN) " dataDxfId="147"/>
    <tableColumn id="2" xr3:uid="{94D285F7-B29D-440D-9F16-68A3AA3C72B8}" name="Commodity Description" dataDxfId="146"/>
    <tableColumn id="3" xr3:uid="{21B929F3-006A-4D70-9F58-47939EAE268E}" name="UNSPSC Code_x000a_(Version 11)" dataDxfId="145"/>
    <tableColumn id="4" xr3:uid="{D131C31D-2EFA-417C-8573-248188F97364}" name="Manufacturer Part Number (OEM #)" dataDxfId="144"/>
    <tableColumn id="5" xr3:uid="{7B2AE60A-7A42-4324-997C-07247CDA1A7C}" name="Manufacturer (OEM)" dataDxfId="143"/>
    <tableColumn id="6" xr3:uid="{3084A274-A96B-48CB-9B03-2887DF6E5B5D}" name="SKU # / Item #" dataDxfId="142"/>
    <tableColumn id="7" xr3:uid="{3728F214-7A76-4C45-8CF1-DE10EB64F656}" name="Item Description" dataDxfId="141"/>
    <tableColumn id="8" xr3:uid="{50EFFC2F-0507-46C1-9D83-17D0919962AC}" name="Unit of Measure" dataDxfId="140"/>
    <tableColumn id="9" xr3:uid="{9987FF84-0314-4294-B560-629A35006592}" name="Quantity in _x000a_Unit of Measure" dataDxfId="139"/>
    <tableColumn id="12" xr3:uid="{DF34928F-466D-41E2-BC67-37B2D96D3FD2}" name="OEM MSRP / List Price" dataDxfId="138"/>
    <tableColumn id="13" xr3:uid="{4C4FCF00-9AEB-4841-9260-1C1240004A0B}" name="Contract Discount" dataDxfId="137"/>
    <tableColumn id="10" xr3:uid="{E1A34127-3B93-4D10-A771-79EF0751F171}" name="Contract Price" dataDxfId="136" dataCellStyle="Currency"/>
    <tableColumn id="14" xr3:uid="{3401AA77-3152-4063-88E3-4DB0E9BBBA88}" name="Non-Core Segment ID" dataDxfId="135" dataCellStyle="Currency"/>
    <tableColumn id="11" xr3:uid="{E8509AC9-573F-44FE-BB41-AE61A9269E9E}" name="Product Category" dataDxfId="134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A7F4A4-F878-4AFE-A446-AB27AD82C3E1}" name="Table132" displayName="Table132" ref="A8:N9" totalsRowShown="0" headerRowDxfId="133" dataDxfId="131" headerRowBorderDxfId="132" tableBorderDxfId="130">
  <autoFilter ref="A8:N9" xr:uid="{F4945FE2-7DA4-4BC6-9272-58A94D9DE2FC}"/>
  <tableColumns count="14">
    <tableColumn id="1" xr3:uid="{7ECCA1E0-EF57-41BC-86B3-9FB9068C90E9}" name="Contact Line Item # (CLIN) " dataDxfId="129"/>
    <tableColumn id="2" xr3:uid="{5813716C-9788-439E-9B5E-EE8F09A137DC}" name="Commodity Description" dataDxfId="128"/>
    <tableColumn id="3" xr3:uid="{D1543A29-E46C-4998-98E6-11A84FDE0A5B}" name="UNSPSC Code_x000a_(Version 11)" dataDxfId="127"/>
    <tableColumn id="4" xr3:uid="{CAF767D1-BBA3-47B1-8CE3-B9BD6B7DA793}" name="Manufacturer Part Number (OEM #)" dataDxfId="126"/>
    <tableColumn id="5" xr3:uid="{128441B4-E675-452A-BBF5-80C3440A0661}" name="Manufacturer (OEM)" dataDxfId="125"/>
    <tableColumn id="6" xr3:uid="{F9CFCBF6-5C45-4B9C-ABE9-FF1B34A64DDD}" name="SKU # / Item #" dataDxfId="124"/>
    <tableColumn id="7" xr3:uid="{570F0CDD-EBFC-4B00-99E3-781C0DA5678F}" name="Item Description" dataDxfId="123"/>
    <tableColumn id="8" xr3:uid="{E82EFF15-2ED9-4F33-91C9-B11954FE8A6E}" name="Unit of Measure" dataDxfId="122"/>
    <tableColumn id="9" xr3:uid="{A6CA62D6-5304-420B-BF65-F5673F0AF42F}" name="Quantity in _x000a_Unit of Measure" dataDxfId="121"/>
    <tableColumn id="12" xr3:uid="{C908FFDA-EEA0-48FB-B5ED-E7D64925E40E}" name="OEM MSRP / List Price" dataDxfId="120"/>
    <tableColumn id="13" xr3:uid="{19048931-D939-4D9C-8700-BAC5A127B427}" name="Contract Discount" dataDxfId="119"/>
    <tableColumn id="10" xr3:uid="{949A1742-BFF2-4A72-83DF-A68F558C84F5}" name="Contract Price" dataDxfId="118" dataCellStyle="Currency">
      <calculatedColumnFormula>Table132[[#This Row],[OEM MSRP / List Price]]*(1-Table132[[#This Row],[Contract Discount]])</calculatedColumnFormula>
    </tableColumn>
    <tableColumn id="14" xr3:uid="{14BB7DB7-530E-4E97-94EE-892AB4E0ED2F}" name="Non-Core Segment ID" dataDxfId="117" dataCellStyle="Currency"/>
    <tableColumn id="11" xr3:uid="{B3D9E741-7436-4BCD-93B0-94EE6FB69D1C}" name="Product Category" dataDxfId="116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2113ACC-2DD0-4C0E-9748-289F2153BC0E}" name="Table1346" displayName="Table1346" ref="A11:N15" totalsRowShown="0" headerRowDxfId="115" dataDxfId="113" headerRowBorderDxfId="114" tableBorderDxfId="112">
  <autoFilter ref="A11:N15" xr:uid="{A19A21AA-190B-4915-A7A7-831A3AF3A6FE}"/>
  <tableColumns count="14">
    <tableColumn id="1" xr3:uid="{7D9E4D4A-0015-4F44-8C3C-D9A4125064FA}" name="Contact Line Item # (CLIN) " dataDxfId="111"/>
    <tableColumn id="2" xr3:uid="{FC64E47A-4AE3-47FF-84FC-7057703B9ACC}" name="Commodity Description" dataDxfId="110"/>
    <tableColumn id="3" xr3:uid="{0304D8B8-4D15-4472-AAF4-95C057B6D86A}" name="UNSPSC Code_x000a_(Version 11)" dataDxfId="109"/>
    <tableColumn id="4" xr3:uid="{C19AE647-DF37-4B45-B0D5-42A1E2842E30}" name="Manufacturer Part Number (OEM #)" dataDxfId="108"/>
    <tableColumn id="5" xr3:uid="{02227356-F110-48E0-8168-94F8944EBEAF}" name="Manufacturer (OEM)" dataDxfId="107"/>
    <tableColumn id="6" xr3:uid="{5B41B1F1-13C1-4B02-AF24-7E53E724022E}" name="SKU # / Item #" dataDxfId="106"/>
    <tableColumn id="7" xr3:uid="{2FF8EB7E-6EFD-4459-A8E9-BCDA9BE64BE9}" name="Item Description" dataDxfId="105"/>
    <tableColumn id="8" xr3:uid="{F9244DB6-AA90-41C0-B343-FFD174A0BAA5}" name="Unit of Measure" dataDxfId="104"/>
    <tableColumn id="9" xr3:uid="{C80823F4-A257-48C2-B445-1339E0197C89}" name="Quantity in _x000a_Unit of Measure" dataDxfId="103"/>
    <tableColumn id="12" xr3:uid="{09B087EE-FB83-42A1-9C2D-38E307B743E7}" name="OEM MSRP / List Price" dataDxfId="102"/>
    <tableColumn id="13" xr3:uid="{43037306-DC3D-4586-BA65-1C2F780015F6}" name="Contract Discount" dataDxfId="101"/>
    <tableColumn id="10" xr3:uid="{6FB464D8-F83A-4FC3-BFF3-6A904732A3C5}" name="Contract Price" dataDxfId="100" dataCellStyle="Currency">
      <calculatedColumnFormula>Table1346[[#This Row],[OEM MSRP / List Price]]*(1-Table1346[[#This Row],[Contract Discount]])</calculatedColumnFormula>
    </tableColumn>
    <tableColumn id="14" xr3:uid="{0251CB9B-A477-489A-B9AE-1CB3264D56C1}" name="Non-Core Segment ID" dataDxfId="99" dataCellStyle="Currency"/>
    <tableColumn id="11" xr3:uid="{BD27EDEA-4FC1-47FB-8086-D87E54A7BD56}" name="Product Category" dataDxfId="98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4E7FB5E-C0C4-493F-AF78-7D9BC95B7B91}" name="Table13457" displayName="Table13457" ref="A29:I35" totalsRowShown="0" headerRowDxfId="97" dataDxfId="95" headerRowBorderDxfId="96" tableBorderDxfId="94">
  <autoFilter ref="A29:I35" xr:uid="{133D8764-EEBB-4B9F-A8AA-DE5DE81BEC5D}"/>
  <tableColumns count="9">
    <tableColumn id="1" xr3:uid="{624FCD9D-1CAC-4E67-9A2A-94924FADBF1F}" name="Contact Line Item # (CLIN) " dataDxfId="93"/>
    <tableColumn id="2" xr3:uid="{A2C5C6AF-9E13-4DA4-99E2-CF64F73D110D}" name="Commodity Description" dataDxfId="92"/>
    <tableColumn id="3" xr3:uid="{8F03B86D-DACD-4A15-AB18-502A8B0BB38B}" name="UNSPSC Code_x000a_(Version 11)" dataDxfId="91"/>
    <tableColumn id="6" xr3:uid="{B426D63F-B57C-483F-B05F-8E3D9AFD62FF}" name="SKU # / Item #" dataDxfId="90"/>
    <tableColumn id="8" xr3:uid="{958CBF00-D286-49E3-871E-6BE37DC6B707}" name="Unit of Measure" dataDxfId="89"/>
    <tableColumn id="9" xr3:uid="{AC3E9FB2-B0FE-4070-BE55-D44144656D08}" name="Quantity in _x000a_Unit of Measure" dataDxfId="88"/>
    <tableColumn id="12" xr3:uid="{6CA46821-74F6-4AB3-A64F-CC94109670C6}" name="Contractor's Standard Hourly Rate" dataDxfId="87"/>
    <tableColumn id="13" xr3:uid="{C1681FC1-E2AA-46CF-8AE0-919522DE6700}" name="Contract Discount" dataDxfId="86"/>
    <tableColumn id="10" xr3:uid="{DC8880D1-C9E1-43C7-B175-F09422444AEC}" name="Contract Price" dataDxfId="85" dataCellStyle="Currency">
      <calculatedColumnFormula>Table13457[[#This Row],[Contractor''s Standard Hourly Rate]]*(1-Table13457[[#This Row],[Contract Discount]])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7996900-2C99-4F4E-8A2E-6B0B08EB50A3}" name="Table134278" displayName="Table134278" ref="A17:N27" totalsRowShown="0" headerRowDxfId="84" dataDxfId="82" headerRowBorderDxfId="83" tableBorderDxfId="81">
  <autoFilter ref="A17:N27" xr:uid="{0E152463-8347-4277-A06B-1E8BB9709B94}"/>
  <tableColumns count="14">
    <tableColumn id="1" xr3:uid="{C31F98AD-2C7C-401D-9763-BB779BEFDC07}" name="Contact Line Item # (CLIN) " dataDxfId="80"/>
    <tableColumn id="2" xr3:uid="{C77A2882-CEA2-44F9-AA9D-67E91D6A1B90}" name="Commodity Description" dataDxfId="79"/>
    <tableColumn id="3" xr3:uid="{309BCAD5-8570-40CA-8C22-49C10938B51E}" name="UNSPSC Code_x000a_(Version 11)" dataDxfId="78"/>
    <tableColumn id="4" xr3:uid="{78207C06-5757-41B1-8CC1-DE17210AFD63}" name="Manufacturer Part Number (OEM #)" dataDxfId="77"/>
    <tableColumn id="5" xr3:uid="{D7213FC0-353D-4F2B-BF47-790C884C2168}" name="Manufacturer (OEM)" dataDxfId="76"/>
    <tableColumn id="6" xr3:uid="{587E441C-FD50-4F35-9587-756341963A87}" name="SKU # / Item #" dataDxfId="75"/>
    <tableColumn id="7" xr3:uid="{859E8002-9753-4F37-9AA4-B98AA9373DE9}" name="Item Description" dataDxfId="74"/>
    <tableColumn id="8" xr3:uid="{F8FA41C3-13EA-422C-9C0A-6BD4569BA60F}" name="Unit of Measure" dataDxfId="73"/>
    <tableColumn id="9" xr3:uid="{CF5A6D73-D329-400C-A4E4-D6A72DD36B2E}" name="Quantity in _x000a_Unit of Measure" dataDxfId="72"/>
    <tableColumn id="12" xr3:uid="{C94D9048-FE80-4A00-8E00-A1EB2BCFE48F}" name="OEM MSRP / List Price" dataDxfId="71"/>
    <tableColumn id="13" xr3:uid="{30803F94-DBCE-4637-9B54-D61F8E3897B4}" name="Contract Discount" dataDxfId="70"/>
    <tableColumn id="10" xr3:uid="{C167BC20-45E1-47C5-BE7E-FB8EDCD6C886}" name="Contract Price" dataDxfId="69" dataCellStyle="Currency"/>
    <tableColumn id="14" xr3:uid="{2944F70F-11EC-4F07-9270-64CA90F2933E}" name="Non-Core Segment ID" dataDxfId="68" dataCellStyle="Currency"/>
    <tableColumn id="11" xr3:uid="{8837DBB3-4D85-461E-90A3-C1541CD05892}" name="Product Category" dataDxfId="67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74D44EF-731B-4B18-AAA6-B637E9337A51}" name="Table1329" displayName="Table1329" ref="A8:N10" totalsRowShown="0" headerRowDxfId="66" dataDxfId="64" headerRowBorderDxfId="65" tableBorderDxfId="63">
  <autoFilter ref="A8:N10" xr:uid="{F4945FE2-7DA4-4BC6-9272-58A94D9DE2FC}"/>
  <tableColumns count="14">
    <tableColumn id="1" xr3:uid="{8E89855E-3CF3-4ADD-B65F-112883A29D13}" name="Contact Line Item # (CLIN) " dataDxfId="62"/>
    <tableColumn id="2" xr3:uid="{3B09347A-AEE6-4809-99F2-468DD9EA97BB}" name="Commodity Description" dataDxfId="61"/>
    <tableColumn id="3" xr3:uid="{CF2F0085-ABDC-426A-8698-EC2C4C4D905C}" name="UNSPSC Code_x000a_(Version 11)" dataDxfId="60"/>
    <tableColumn id="4" xr3:uid="{73D96952-BA86-465A-B196-CDB2AF514B61}" name="Manufacturer Part Number (OEM #)" dataDxfId="59"/>
    <tableColumn id="5" xr3:uid="{F2C2F044-6A4B-4C1C-89D6-DFAC2225CB10}" name="Manufacturer (OEM)" dataDxfId="58"/>
    <tableColumn id="6" xr3:uid="{35A228C9-558F-4B5A-8CBE-482C2AFE0FDD}" name="SKU # / Item #" dataDxfId="57"/>
    <tableColumn id="7" xr3:uid="{61502445-C9C6-49D9-9FA6-B51BD40B3F07}" name="Item Description" dataDxfId="56"/>
    <tableColumn id="8" xr3:uid="{BB78CEDF-3437-4B3B-BFA0-AA10AF56B3D9}" name="Unit of Measure" dataDxfId="55"/>
    <tableColumn id="9" xr3:uid="{12A63970-ADBF-4D39-B61A-33EE8744298C}" name="Quantity in _x000a_Unit of Measure" dataDxfId="54"/>
    <tableColumn id="12" xr3:uid="{810BD9A4-5F34-4754-971D-A815716F2E03}" name="OEM MSRP / List Price" dataDxfId="53"/>
    <tableColumn id="13" xr3:uid="{8A50D9F0-9FC2-4773-BD2D-CDFBCA507F8D}" name="Contract Discount" dataDxfId="52"/>
    <tableColumn id="10" xr3:uid="{78317439-82B5-4A15-8B16-AA0A3D97D993}" name="Contract Price" dataDxfId="51" dataCellStyle="Currency">
      <calculatedColumnFormula>Table1329[[#This Row],[OEM MSRP / List Price]]*(1-Table1329[[#This Row],[Contract Discount]])</calculatedColumnFormula>
    </tableColumn>
    <tableColumn id="14" xr3:uid="{C1B59E9F-3FC6-426D-9C5A-94CE0C510B0D}" name="Non-Core Segment ID" dataDxfId="50" dataCellStyle="Currency"/>
    <tableColumn id="11" xr3:uid="{93708125-0900-4E91-BB3E-5D2A40BDD376}" name="Product Category" dataDxfId="49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64EF69D-08DB-49F2-84A1-9CE3C2F74311}" name="Table134610" displayName="Table134610" ref="A12:N16" totalsRowShown="0" headerRowDxfId="48" dataDxfId="46" headerRowBorderDxfId="47" tableBorderDxfId="45">
  <autoFilter ref="A12:N16" xr:uid="{A19A21AA-190B-4915-A7A7-831A3AF3A6FE}"/>
  <tableColumns count="14">
    <tableColumn id="1" xr3:uid="{755888AA-B27F-457A-B9AE-95127427787B}" name="Contact Line Item # (CLIN) " dataDxfId="44"/>
    <tableColumn id="2" xr3:uid="{3A4E588B-E71C-4DED-B954-75047C162039}" name="Commodity Description" dataDxfId="43"/>
    <tableColumn id="3" xr3:uid="{BC398A28-7A89-4E99-8D98-EF1AC2BF4967}" name="UNSPSC Code_x000a_(Version 11)" dataDxfId="42"/>
    <tableColumn id="4" xr3:uid="{BBDD5897-AD1D-4956-B118-65907ACE965B}" name="Manufacturer Part Number (OEM #)" dataDxfId="41"/>
    <tableColumn id="5" xr3:uid="{CF3E8A8F-682E-4C4D-AE5F-534282CCD24F}" name="Manufacturer (OEM)" dataDxfId="40"/>
    <tableColumn id="6" xr3:uid="{06A8ED6C-0E0B-4016-A7DE-F6DC9B268DFA}" name="SKU # / Item #" dataDxfId="39"/>
    <tableColumn id="7" xr3:uid="{6B72272B-2E4B-4A59-829B-E8DD7417573B}" name="Item Description" dataDxfId="38"/>
    <tableColumn id="8" xr3:uid="{E7C533BA-9CB0-48DD-B890-0E83D4BC4EFC}" name="Unit of Measure" dataDxfId="37"/>
    <tableColumn id="9" xr3:uid="{20EBEDC8-7E0C-4AB1-938E-07FE8DBB004C}" name="Quantity in _x000a_Unit of Measure" dataDxfId="36"/>
    <tableColumn id="12" xr3:uid="{B000DE46-9168-4EC1-B805-07B38C11B197}" name="OEM MSRP / List Price" dataDxfId="35"/>
    <tableColumn id="13" xr3:uid="{0C876DCF-A349-4EE7-B7C6-D77AE2B8A57F}" name="Contract Discount" dataDxfId="34"/>
    <tableColumn id="10" xr3:uid="{80C05205-5315-447C-8681-EE87EDECC446}" name="Contract Price" dataDxfId="33" dataCellStyle="Currency">
      <calculatedColumnFormula>Table134610[[#This Row],[OEM MSRP / List Price]]*(1-Table134610[[#This Row],[Contract Discount]])</calculatedColumnFormula>
    </tableColumn>
    <tableColumn id="14" xr3:uid="{EAA51160-7D33-4631-9334-36FE257F2A98}" name="Non-Core Segment ID" dataDxfId="32" dataCellStyle="Currency"/>
    <tableColumn id="11" xr3:uid="{23E147ED-C91C-40C5-8B3D-D5A06F3E5F39}" name="Product Category" dataDxfId="3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603FAA3B-6462-4DC4-86BB-10CE7B121499}" name="Table1345711" displayName="Table1345711" ref="A30:I36" totalsRowShown="0" headerRowDxfId="30" dataDxfId="28" headerRowBorderDxfId="29" tableBorderDxfId="27">
  <autoFilter ref="A30:I36" xr:uid="{133D8764-EEBB-4B9F-A8AA-DE5DE81BEC5D}"/>
  <tableColumns count="9">
    <tableColumn id="1" xr3:uid="{752F5E5D-44FA-4996-A802-6AFA4F0803BE}" name="Contact Line Item # (CLIN) " dataDxfId="26"/>
    <tableColumn id="2" xr3:uid="{918659C0-9FD2-4CB0-B4D0-57752E58BD85}" name="Commodity Description" dataDxfId="25"/>
    <tableColumn id="3" xr3:uid="{CE8C78D5-E06F-40F2-B250-BD2248EA57DA}" name="UNSPSC Code_x000a_(Version 11)" dataDxfId="24"/>
    <tableColumn id="6" xr3:uid="{280A0F79-7A46-49D3-941F-4C877032CF6F}" name="SKU # / Item #" dataDxfId="23"/>
    <tableColumn id="8" xr3:uid="{A77B4CEF-AEEF-4283-A8FA-DD557763F5BE}" name="Unit of Measure" dataDxfId="22"/>
    <tableColumn id="9" xr3:uid="{6500AD52-8EBE-4757-AB99-F6BBADC36488}" name="Quantity in _x000a_Unit of Measure" dataDxfId="21"/>
    <tableColumn id="12" xr3:uid="{29414442-BB42-4130-8C62-379A2170C0FB}" name="Contractor's Standard Hourly Rate" dataDxfId="20"/>
    <tableColumn id="13" xr3:uid="{DB71F5B0-6B62-4B81-B0BA-E51414780A3B}" name="Contract Discount" dataDxfId="19"/>
    <tableColumn id="10" xr3:uid="{B9C73631-1476-4458-BF1F-C2752252D924}" name="Contract Price" dataDxfId="18" dataCellStyle="Currency">
      <calculatedColumnFormula>Table1345711[[#This Row],[Contractor''s Standard Hourly Rate]]*(1-Table1345711[[#This Row],[Contract Discount]])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2233C0E2-69B9-43C9-BB57-64F3840843EC}" name="Table13427812" displayName="Table13427812" ref="A18:N28" totalsRowShown="0" headerRowDxfId="17" dataDxfId="15" headerRowBorderDxfId="16" tableBorderDxfId="14">
  <autoFilter ref="A18:N28" xr:uid="{0E152463-8347-4277-A06B-1E8BB9709B94}"/>
  <tableColumns count="14">
    <tableColumn id="1" xr3:uid="{853D49D4-D247-439E-880D-6762D05BD20B}" name="Contact Line Item # (CLIN) " dataDxfId="13"/>
    <tableColumn id="2" xr3:uid="{45AD6EF5-3261-4818-B2FD-55FBACEC28CB}" name="Commodity Description" dataDxfId="12"/>
    <tableColumn id="3" xr3:uid="{11A8550A-60D8-4941-AB41-DF471F024533}" name="UNSPSC Code_x000a_(Version 11)" dataDxfId="11"/>
    <tableColumn id="4" xr3:uid="{B040043A-D8B7-4C7A-BF89-72A261250AEA}" name="Manufacturer Part Number (OEM #)" dataDxfId="10"/>
    <tableColumn id="5" xr3:uid="{5134EA7A-69AB-49F2-87B4-7384BB1BD32E}" name="Manufacturer (OEM)" dataDxfId="9"/>
    <tableColumn id="6" xr3:uid="{7D50BF23-8F9C-42A2-92E2-807DB1A130E4}" name="SKU # / Item #" dataDxfId="8"/>
    <tableColumn id="7" xr3:uid="{B559CC85-8673-492B-AE39-3589CE4BE56D}" name="Item Description" dataDxfId="7"/>
    <tableColumn id="8" xr3:uid="{E6ABA887-7083-4CCB-A38C-48D99CC6E628}" name="Unit of Measure" dataDxfId="6"/>
    <tableColumn id="9" xr3:uid="{24FFFAE6-D6D3-4D1B-9D41-BCAD88BA499E}" name="Quantity in _x000a_Unit of Measure" dataDxfId="5"/>
    <tableColumn id="12" xr3:uid="{F323E3FE-6B34-4436-A79E-B00416281739}" name="OEM MSRP / List Price" dataDxfId="4"/>
    <tableColumn id="13" xr3:uid="{FF565B01-6241-4AA4-ACAF-2080E8735598}" name="Contract Discount" dataDxfId="3"/>
    <tableColumn id="10" xr3:uid="{D0AD5DCF-96D0-4D9D-B153-939F9A207888}" name="Contract Price" dataDxfId="2" dataCellStyle="Currency"/>
    <tableColumn id="14" xr3:uid="{CA7E293F-6FC8-43CB-92BF-4AF76B2C6974}" name="Non-Core Segment ID" dataDxfId="1" dataCellStyle="Currency"/>
    <tableColumn id="11" xr3:uid="{1E399504-9572-4E9F-B256-350A7BEBC57E}" name="Product Category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table" Target="../tables/table4.xml"/><Relationship Id="rId2" Type="http://schemas.openxmlformats.org/officeDocument/2006/relationships/hyperlink" Target="http://www.academicsupplier.net/" TargetMode="External"/><Relationship Id="rId1" Type="http://schemas.openxmlformats.org/officeDocument/2006/relationships/hyperlink" Target="https://www3.lenovo.com/le/listprice/us/en/listprice/listprice" TargetMode="External"/><Relationship Id="rId6" Type="http://schemas.openxmlformats.org/officeDocument/2006/relationships/table" Target="../tables/table3.xml"/><Relationship Id="rId5" Type="http://schemas.openxmlformats.org/officeDocument/2006/relationships/table" Target="../tables/table2.xm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table" Target="../tables/table8.xml"/><Relationship Id="rId2" Type="http://schemas.openxmlformats.org/officeDocument/2006/relationships/hyperlink" Target="http://www.academicsupplier.net/" TargetMode="External"/><Relationship Id="rId1" Type="http://schemas.openxmlformats.org/officeDocument/2006/relationships/hyperlink" Target="https://www3.lenovo.com/le/listprice/us/en/listprice/listprice" TargetMode="External"/><Relationship Id="rId6" Type="http://schemas.openxmlformats.org/officeDocument/2006/relationships/table" Target="../tables/table7.xml"/><Relationship Id="rId5" Type="http://schemas.openxmlformats.org/officeDocument/2006/relationships/table" Target="../tables/table6.xml"/><Relationship Id="rId4" Type="http://schemas.openxmlformats.org/officeDocument/2006/relationships/table" Target="../tables/table5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7" Type="http://schemas.openxmlformats.org/officeDocument/2006/relationships/table" Target="../tables/table12.xml"/><Relationship Id="rId2" Type="http://schemas.openxmlformats.org/officeDocument/2006/relationships/hyperlink" Target="http://www.academicsupplier.net/" TargetMode="External"/><Relationship Id="rId1" Type="http://schemas.openxmlformats.org/officeDocument/2006/relationships/hyperlink" Target="https://www3.lenovo.com/le/listprice/us/en/listprice/listprice" TargetMode="External"/><Relationship Id="rId6" Type="http://schemas.openxmlformats.org/officeDocument/2006/relationships/table" Target="../tables/table11.xml"/><Relationship Id="rId5" Type="http://schemas.openxmlformats.org/officeDocument/2006/relationships/table" Target="../tables/table10.xml"/><Relationship Id="rId4" Type="http://schemas.openxmlformats.org/officeDocument/2006/relationships/table" Target="../tables/table9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A1:O39"/>
  <sheetViews>
    <sheetView tabSelected="1" zoomScale="80" zoomScaleNormal="80" workbookViewId="0">
      <selection activeCell="A3" sqref="A3:XFD3"/>
    </sheetView>
  </sheetViews>
  <sheetFormatPr defaultColWidth="0" defaultRowHeight="15.75" zeroHeight="1" x14ac:dyDescent="0.25"/>
  <cols>
    <col min="1" max="1" width="18.7109375" style="9" customWidth="1"/>
    <col min="2" max="2" width="30.7109375" style="7" customWidth="1"/>
    <col min="3" max="6" width="18.7109375" style="7" customWidth="1"/>
    <col min="7" max="7" width="59.85546875" style="7" customWidth="1"/>
    <col min="8" max="8" width="18.7109375" style="8" customWidth="1"/>
    <col min="9" max="12" width="18.7109375" style="7" customWidth="1"/>
    <col min="13" max="13" width="16.5703125" style="8" customWidth="1"/>
    <col min="14" max="14" width="39.42578125" style="7" customWidth="1"/>
    <col min="15" max="15" width="46" style="37" hidden="1" customWidth="1"/>
    <col min="16" max="16384" width="46" style="7" hidden="1"/>
  </cols>
  <sheetData>
    <row r="1" spans="1:15" s="25" customFormat="1" ht="21" customHeight="1" x14ac:dyDescent="0.25">
      <c r="A1" s="55" t="s">
        <v>12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37"/>
    </row>
    <row r="2" spans="1:15" s="23" customFormat="1" ht="21" customHeight="1" x14ac:dyDescent="0.25">
      <c r="A2" s="56" t="s">
        <v>163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37"/>
    </row>
    <row r="3" spans="1:15" s="23" customFormat="1" ht="21" customHeight="1" x14ac:dyDescent="0.25">
      <c r="A3" s="56" t="s">
        <v>276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37"/>
    </row>
    <row r="4" spans="1:15" s="23" customFormat="1" ht="18" x14ac:dyDescent="0.25">
      <c r="A4" s="53" t="s">
        <v>162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37"/>
    </row>
    <row r="5" spans="1:15" s="23" customFormat="1" ht="18" x14ac:dyDescent="0.25">
      <c r="A5" s="53" t="s">
        <v>13</v>
      </c>
      <c r="B5" s="53"/>
      <c r="C5" s="53"/>
      <c r="D5" s="53"/>
      <c r="E5" s="53"/>
      <c r="F5" s="53"/>
      <c r="G5" s="53"/>
      <c r="H5" s="57" t="s">
        <v>161</v>
      </c>
      <c r="I5" s="58"/>
      <c r="J5" s="58"/>
      <c r="K5" s="58"/>
      <c r="L5" s="58"/>
      <c r="M5" s="58"/>
      <c r="N5" s="58"/>
      <c r="O5" s="37"/>
    </row>
    <row r="6" spans="1:15" s="17" customFormat="1" ht="20.25" x14ac:dyDescent="0.25">
      <c r="A6" s="54" t="s">
        <v>30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37"/>
    </row>
    <row r="7" spans="1:15" s="41" customFormat="1" ht="23.25" x14ac:dyDescent="0.25">
      <c r="A7" s="52" t="s">
        <v>263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</row>
    <row r="8" spans="1:15" ht="65.25" customHeight="1" x14ac:dyDescent="0.2">
      <c r="A8" s="2" t="s">
        <v>7</v>
      </c>
      <c r="B8" s="3" t="s">
        <v>8</v>
      </c>
      <c r="C8" s="3" t="s">
        <v>6</v>
      </c>
      <c r="D8" s="3" t="s">
        <v>4</v>
      </c>
      <c r="E8" s="3" t="s">
        <v>5</v>
      </c>
      <c r="F8" s="3" t="s">
        <v>3</v>
      </c>
      <c r="G8" s="3" t="s">
        <v>0</v>
      </c>
      <c r="H8" s="3" t="s">
        <v>1</v>
      </c>
      <c r="I8" s="3" t="s">
        <v>11</v>
      </c>
      <c r="J8" s="4" t="s">
        <v>20</v>
      </c>
      <c r="K8" s="4" t="s">
        <v>2</v>
      </c>
      <c r="L8" s="4" t="s">
        <v>9</v>
      </c>
      <c r="M8" s="18" t="s">
        <v>23</v>
      </c>
      <c r="N8" s="16" t="s">
        <v>22</v>
      </c>
    </row>
    <row r="9" spans="1:15" s="28" customFormat="1" x14ac:dyDescent="0.2">
      <c r="A9" s="1" t="s">
        <v>31</v>
      </c>
      <c r="B9" s="5" t="s">
        <v>164</v>
      </c>
      <c r="C9" s="27">
        <v>43211507</v>
      </c>
      <c r="D9" s="11" t="s">
        <v>165</v>
      </c>
      <c r="E9" s="11" t="s">
        <v>166</v>
      </c>
      <c r="F9" s="11" t="s">
        <v>165</v>
      </c>
      <c r="G9" s="5" t="s">
        <v>270</v>
      </c>
      <c r="H9" s="11" t="s">
        <v>10</v>
      </c>
      <c r="I9" s="11">
        <v>1</v>
      </c>
      <c r="J9" s="14">
        <v>734</v>
      </c>
      <c r="K9" s="13">
        <v>0.11</v>
      </c>
      <c r="L9" s="12">
        <f>Table13[[#This Row],[OEM MSRP / List Price]]*(1-Table13[[#This Row],[Contract Discount]])</f>
        <v>653.26</v>
      </c>
      <c r="M9" s="12" t="s">
        <v>38</v>
      </c>
      <c r="N9" s="11" t="s">
        <v>272</v>
      </c>
      <c r="O9" s="37"/>
    </row>
    <row r="10" spans="1:15" s="28" customFormat="1" x14ac:dyDescent="0.2">
      <c r="A10" s="1" t="s">
        <v>32</v>
      </c>
      <c r="B10" s="5" t="s">
        <v>164</v>
      </c>
      <c r="C10" s="27">
        <v>43211507</v>
      </c>
      <c r="D10" s="11" t="s">
        <v>167</v>
      </c>
      <c r="E10" s="11" t="s">
        <v>166</v>
      </c>
      <c r="F10" s="11" t="s">
        <v>167</v>
      </c>
      <c r="G10" s="5" t="s">
        <v>171</v>
      </c>
      <c r="H10" s="11" t="s">
        <v>10</v>
      </c>
      <c r="I10" s="11">
        <v>1</v>
      </c>
      <c r="J10" s="14">
        <v>229</v>
      </c>
      <c r="K10" s="13">
        <v>0.11</v>
      </c>
      <c r="L10" s="12">
        <f>Table13[[#This Row],[OEM MSRP / List Price]]*(1-Table13[[#This Row],[Contract Discount]])</f>
        <v>203.81</v>
      </c>
      <c r="M10" s="12" t="s">
        <v>38</v>
      </c>
      <c r="N10" s="11" t="s">
        <v>169</v>
      </c>
      <c r="O10" s="37"/>
    </row>
    <row r="11" spans="1:15" s="28" customFormat="1" x14ac:dyDescent="0.2">
      <c r="A11" s="1" t="s">
        <v>33</v>
      </c>
      <c r="B11" s="5" t="s">
        <v>164</v>
      </c>
      <c r="C11" s="27">
        <v>43211507</v>
      </c>
      <c r="D11" s="11" t="s">
        <v>168</v>
      </c>
      <c r="E11" s="11" t="s">
        <v>166</v>
      </c>
      <c r="F11" s="11" t="s">
        <v>168</v>
      </c>
      <c r="G11" s="5" t="s">
        <v>172</v>
      </c>
      <c r="H11" s="11" t="s">
        <v>10</v>
      </c>
      <c r="I11" s="11">
        <v>1</v>
      </c>
      <c r="J11" s="14">
        <v>504</v>
      </c>
      <c r="K11" s="13">
        <v>0.11</v>
      </c>
      <c r="L11" s="12">
        <f>Table13[[#This Row],[OEM MSRP / List Price]]*(1-Table13[[#This Row],[Contract Discount]])</f>
        <v>448.56</v>
      </c>
      <c r="M11" s="12" t="s">
        <v>38</v>
      </c>
      <c r="N11" s="11" t="s">
        <v>170</v>
      </c>
      <c r="O11" s="37"/>
    </row>
    <row r="12" spans="1:15" s="10" customFormat="1" ht="20.25" x14ac:dyDescent="0.25">
      <c r="A12" s="50" t="s">
        <v>90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1"/>
      <c r="O12" s="37"/>
    </row>
    <row r="13" spans="1:15" ht="65.25" customHeight="1" x14ac:dyDescent="0.2">
      <c r="A13" s="2" t="s">
        <v>7</v>
      </c>
      <c r="B13" s="3" t="s">
        <v>8</v>
      </c>
      <c r="C13" s="3" t="s">
        <v>6</v>
      </c>
      <c r="D13" s="3" t="s">
        <v>4</v>
      </c>
      <c r="E13" s="3" t="s">
        <v>5</v>
      </c>
      <c r="F13" s="3" t="s">
        <v>3</v>
      </c>
      <c r="G13" s="3" t="s">
        <v>0</v>
      </c>
      <c r="H13" s="3" t="s">
        <v>1</v>
      </c>
      <c r="I13" s="3" t="s">
        <v>11</v>
      </c>
      <c r="J13" s="4" t="s">
        <v>20</v>
      </c>
      <c r="K13" s="4" t="s">
        <v>2</v>
      </c>
      <c r="L13" s="4" t="s">
        <v>9</v>
      </c>
      <c r="M13" s="18" t="s">
        <v>23</v>
      </c>
      <c r="N13" s="16" t="s">
        <v>22</v>
      </c>
    </row>
    <row r="14" spans="1:15" s="28" customFormat="1" x14ac:dyDescent="0.2">
      <c r="A14" s="1" t="s">
        <v>34</v>
      </c>
      <c r="B14" s="5" t="s">
        <v>173</v>
      </c>
      <c r="C14" s="27">
        <v>43211507</v>
      </c>
      <c r="D14" s="11" t="s">
        <v>174</v>
      </c>
      <c r="E14" s="11" t="s">
        <v>166</v>
      </c>
      <c r="F14" s="11" t="s">
        <v>174</v>
      </c>
      <c r="G14" s="5" t="s">
        <v>173</v>
      </c>
      <c r="H14" s="11" t="s">
        <v>10</v>
      </c>
      <c r="I14" s="11">
        <v>1</v>
      </c>
      <c r="J14" s="14">
        <v>199.99</v>
      </c>
      <c r="K14" s="13">
        <v>0.16</v>
      </c>
      <c r="L14" s="12">
        <f>Table134[[#This Row],[OEM MSRP / List Price]]*(1-Table134[[#This Row],[Contract Discount]])</f>
        <v>167.99160000000001</v>
      </c>
      <c r="M14" s="12" t="s">
        <v>39</v>
      </c>
      <c r="N14" s="11" t="s">
        <v>181</v>
      </c>
      <c r="O14" s="37"/>
    </row>
    <row r="15" spans="1:15" s="28" customFormat="1" ht="30" x14ac:dyDescent="0.2">
      <c r="A15" s="1" t="s">
        <v>35</v>
      </c>
      <c r="B15" s="5" t="s">
        <v>175</v>
      </c>
      <c r="C15" s="27">
        <v>43211507</v>
      </c>
      <c r="D15" s="11" t="s">
        <v>176</v>
      </c>
      <c r="E15" s="11" t="s">
        <v>166</v>
      </c>
      <c r="F15" s="11" t="s">
        <v>176</v>
      </c>
      <c r="G15" s="5" t="s">
        <v>175</v>
      </c>
      <c r="H15" s="11" t="s">
        <v>10</v>
      </c>
      <c r="I15" s="11">
        <v>1</v>
      </c>
      <c r="J15" s="14">
        <v>49.99</v>
      </c>
      <c r="K15" s="13">
        <v>0.16</v>
      </c>
      <c r="L15" s="12">
        <f>Table134[[#This Row],[OEM MSRP / List Price]]*(1-Table134[[#This Row],[Contract Discount]])</f>
        <v>41.991599999999998</v>
      </c>
      <c r="M15" s="12" t="s">
        <v>39</v>
      </c>
      <c r="N15" s="11" t="s">
        <v>181</v>
      </c>
      <c r="O15" s="37"/>
    </row>
    <row r="16" spans="1:15" s="28" customFormat="1" ht="30" x14ac:dyDescent="0.2">
      <c r="A16" s="1" t="s">
        <v>36</v>
      </c>
      <c r="B16" s="5" t="s">
        <v>177</v>
      </c>
      <c r="C16" s="27">
        <v>43211507</v>
      </c>
      <c r="D16" s="11" t="s">
        <v>178</v>
      </c>
      <c r="E16" s="11" t="s">
        <v>166</v>
      </c>
      <c r="F16" s="11" t="s">
        <v>178</v>
      </c>
      <c r="G16" s="5" t="s">
        <v>177</v>
      </c>
      <c r="H16" s="11" t="s">
        <v>10</v>
      </c>
      <c r="I16" s="11">
        <v>1</v>
      </c>
      <c r="J16" s="14">
        <v>44.99</v>
      </c>
      <c r="K16" s="13">
        <v>0.16</v>
      </c>
      <c r="L16" s="12">
        <f>Table134[[#This Row],[OEM MSRP / List Price]]*(1-Table134[[#This Row],[Contract Discount]])</f>
        <v>37.791600000000003</v>
      </c>
      <c r="M16" s="12" t="s">
        <v>39</v>
      </c>
      <c r="N16" s="11" t="s">
        <v>181</v>
      </c>
      <c r="O16" s="37"/>
    </row>
    <row r="17" spans="1:15" s="28" customFormat="1" ht="30" x14ac:dyDescent="0.2">
      <c r="A17" s="1" t="s">
        <v>37</v>
      </c>
      <c r="B17" s="5" t="s">
        <v>179</v>
      </c>
      <c r="C17" s="27">
        <v>43211507</v>
      </c>
      <c r="D17" s="11" t="s">
        <v>180</v>
      </c>
      <c r="E17" s="11" t="s">
        <v>166</v>
      </c>
      <c r="F17" s="11" t="s">
        <v>180</v>
      </c>
      <c r="G17" s="5" t="s">
        <v>179</v>
      </c>
      <c r="H17" s="11" t="s">
        <v>10</v>
      </c>
      <c r="I17" s="11">
        <v>1</v>
      </c>
      <c r="J17" s="14">
        <v>49.99</v>
      </c>
      <c r="K17" s="13">
        <v>0.16</v>
      </c>
      <c r="L17" s="12">
        <f>Table134[[#This Row],[OEM MSRP / List Price]]*(1-Table134[[#This Row],[Contract Discount]])</f>
        <v>41.991599999999998</v>
      </c>
      <c r="M17" s="12" t="s">
        <v>39</v>
      </c>
      <c r="N17" s="11" t="s">
        <v>181</v>
      </c>
      <c r="O17" s="37"/>
    </row>
    <row r="18" spans="1:15" s="10" customFormat="1" ht="20.25" x14ac:dyDescent="0.25">
      <c r="A18" s="50" t="s">
        <v>91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1"/>
      <c r="O18" s="37"/>
    </row>
    <row r="19" spans="1:15" ht="65.25" customHeight="1" x14ac:dyDescent="0.2">
      <c r="A19" s="2" t="s">
        <v>7</v>
      </c>
      <c r="B19" s="3" t="s">
        <v>8</v>
      </c>
      <c r="C19" s="3" t="s">
        <v>6</v>
      </c>
      <c r="D19" s="3" t="s">
        <v>4</v>
      </c>
      <c r="E19" s="3" t="s">
        <v>5</v>
      </c>
      <c r="F19" s="3" t="s">
        <v>3</v>
      </c>
      <c r="G19" s="3" t="s">
        <v>0</v>
      </c>
      <c r="H19" s="3" t="s">
        <v>1</v>
      </c>
      <c r="I19" s="3" t="s">
        <v>11</v>
      </c>
      <c r="J19" s="4" t="s">
        <v>20</v>
      </c>
      <c r="K19" s="4" t="s">
        <v>2</v>
      </c>
      <c r="L19" s="4" t="s">
        <v>9</v>
      </c>
      <c r="M19" s="18" t="s">
        <v>23</v>
      </c>
      <c r="N19" s="16" t="s">
        <v>22</v>
      </c>
    </row>
    <row r="20" spans="1:15" x14ac:dyDescent="0.2">
      <c r="A20" s="1" t="s">
        <v>40</v>
      </c>
      <c r="B20" s="38" t="s">
        <v>256</v>
      </c>
      <c r="C20" s="15">
        <v>43211507</v>
      </c>
      <c r="D20" s="15" t="s">
        <v>188</v>
      </c>
      <c r="E20" s="15" t="s">
        <v>166</v>
      </c>
      <c r="F20" s="15" t="s">
        <v>188</v>
      </c>
      <c r="G20" s="38" t="s">
        <v>253</v>
      </c>
      <c r="H20" s="15" t="s">
        <v>10</v>
      </c>
      <c r="I20" s="15">
        <v>1</v>
      </c>
      <c r="J20" s="39">
        <v>19</v>
      </c>
      <c r="K20" s="13">
        <v>0.16</v>
      </c>
      <c r="L20" s="12">
        <v>74.759999999999991</v>
      </c>
      <c r="M20" s="12" t="s">
        <v>50</v>
      </c>
      <c r="N20" s="11" t="s">
        <v>262</v>
      </c>
    </row>
    <row r="21" spans="1:15" x14ac:dyDescent="0.2">
      <c r="A21" s="1" t="s">
        <v>41</v>
      </c>
      <c r="B21" s="38" t="s">
        <v>257</v>
      </c>
      <c r="C21" s="15">
        <v>43211507</v>
      </c>
      <c r="D21" s="15" t="s">
        <v>189</v>
      </c>
      <c r="E21" s="15" t="s">
        <v>166</v>
      </c>
      <c r="F21" s="15" t="s">
        <v>189</v>
      </c>
      <c r="G21" s="38" t="s">
        <v>254</v>
      </c>
      <c r="H21" s="15" t="s">
        <v>10</v>
      </c>
      <c r="I21" s="15">
        <v>1</v>
      </c>
      <c r="J21" s="39">
        <v>59</v>
      </c>
      <c r="K21" s="13">
        <v>0.16</v>
      </c>
      <c r="L21" s="12">
        <v>41.16</v>
      </c>
      <c r="M21" s="12" t="s">
        <v>50</v>
      </c>
      <c r="N21" s="11" t="s">
        <v>262</v>
      </c>
    </row>
    <row r="22" spans="1:15" x14ac:dyDescent="0.2">
      <c r="A22" s="1" t="s">
        <v>42</v>
      </c>
      <c r="B22" s="38" t="s">
        <v>258</v>
      </c>
      <c r="C22" s="15">
        <v>43211507</v>
      </c>
      <c r="D22" s="15" t="s">
        <v>183</v>
      </c>
      <c r="E22" s="15" t="s">
        <v>166</v>
      </c>
      <c r="F22" s="15" t="s">
        <v>183</v>
      </c>
      <c r="G22" s="38" t="s">
        <v>182</v>
      </c>
      <c r="H22" s="15" t="s">
        <v>10</v>
      </c>
      <c r="I22" s="15">
        <v>1</v>
      </c>
      <c r="J22" s="40">
        <v>89</v>
      </c>
      <c r="K22" s="13">
        <v>0.16</v>
      </c>
      <c r="L22" s="12">
        <v>57.96</v>
      </c>
      <c r="M22" s="12" t="s">
        <v>50</v>
      </c>
      <c r="N22" s="11" t="s">
        <v>262</v>
      </c>
    </row>
    <row r="23" spans="1:15" x14ac:dyDescent="0.2">
      <c r="A23" s="1" t="s">
        <v>43</v>
      </c>
      <c r="B23" s="38" t="s">
        <v>259</v>
      </c>
      <c r="C23" s="15">
        <v>43211507</v>
      </c>
      <c r="D23" s="15" t="s">
        <v>185</v>
      </c>
      <c r="E23" s="15" t="s">
        <v>166</v>
      </c>
      <c r="F23" s="15" t="s">
        <v>185</v>
      </c>
      <c r="G23" s="38" t="s">
        <v>184</v>
      </c>
      <c r="H23" s="15" t="s">
        <v>10</v>
      </c>
      <c r="I23" s="15">
        <v>1</v>
      </c>
      <c r="J23" s="39">
        <v>49</v>
      </c>
      <c r="K23" s="13">
        <v>0.16</v>
      </c>
      <c r="L23" s="12">
        <v>15.959999999999999</v>
      </c>
      <c r="M23" s="12" t="s">
        <v>50</v>
      </c>
      <c r="N23" s="11" t="s">
        <v>262</v>
      </c>
    </row>
    <row r="24" spans="1:15" x14ac:dyDescent="0.2">
      <c r="A24" s="1" t="s">
        <v>44</v>
      </c>
      <c r="B24" s="38" t="s">
        <v>260</v>
      </c>
      <c r="C24" s="15">
        <v>43211507</v>
      </c>
      <c r="D24" s="15" t="s">
        <v>187</v>
      </c>
      <c r="E24" s="15" t="s">
        <v>166</v>
      </c>
      <c r="F24" s="15" t="s">
        <v>187</v>
      </c>
      <c r="G24" s="38" t="s">
        <v>186</v>
      </c>
      <c r="H24" s="15" t="s">
        <v>10</v>
      </c>
      <c r="I24" s="15">
        <v>1</v>
      </c>
      <c r="J24" s="39">
        <v>69</v>
      </c>
      <c r="K24" s="13">
        <v>0.16</v>
      </c>
      <c r="L24" s="12">
        <v>49.559999999999995</v>
      </c>
      <c r="M24" s="12" t="s">
        <v>50</v>
      </c>
      <c r="N24" s="11" t="s">
        <v>262</v>
      </c>
    </row>
    <row r="25" spans="1:15" x14ac:dyDescent="0.2">
      <c r="A25" s="1" t="s">
        <v>45</v>
      </c>
      <c r="B25" s="38" t="s">
        <v>261</v>
      </c>
      <c r="C25" s="15">
        <v>43211507</v>
      </c>
      <c r="D25" s="15" t="s">
        <v>191</v>
      </c>
      <c r="E25" s="15" t="s">
        <v>166</v>
      </c>
      <c r="F25" s="15" t="s">
        <v>191</v>
      </c>
      <c r="G25" s="38" t="s">
        <v>190</v>
      </c>
      <c r="H25" s="15" t="s">
        <v>10</v>
      </c>
      <c r="I25" s="15">
        <v>1</v>
      </c>
      <c r="J25" s="39">
        <v>49</v>
      </c>
      <c r="K25" s="13">
        <v>0.16</v>
      </c>
      <c r="L25" s="12">
        <v>41.16</v>
      </c>
      <c r="M25" s="12" t="s">
        <v>50</v>
      </c>
      <c r="N25" s="11" t="s">
        <v>262</v>
      </c>
    </row>
    <row r="26" spans="1:15" x14ac:dyDescent="0.2">
      <c r="A26" s="1" t="s">
        <v>46</v>
      </c>
      <c r="B26" s="38" t="s">
        <v>261</v>
      </c>
      <c r="C26" s="15">
        <v>43211507</v>
      </c>
      <c r="D26" s="15" t="s">
        <v>193</v>
      </c>
      <c r="E26" s="15" t="s">
        <v>166</v>
      </c>
      <c r="F26" s="15" t="s">
        <v>193</v>
      </c>
      <c r="G26" s="38" t="s">
        <v>192</v>
      </c>
      <c r="H26" s="15" t="s">
        <v>10</v>
      </c>
      <c r="I26" s="15">
        <v>1</v>
      </c>
      <c r="J26" s="39">
        <v>29</v>
      </c>
      <c r="K26" s="13">
        <v>0.16</v>
      </c>
      <c r="L26" s="12">
        <v>24.36</v>
      </c>
      <c r="M26" s="12" t="s">
        <v>50</v>
      </c>
      <c r="N26" s="11" t="s">
        <v>262</v>
      </c>
    </row>
    <row r="27" spans="1:15" x14ac:dyDescent="0.2">
      <c r="A27" s="1" t="s">
        <v>47</v>
      </c>
      <c r="B27" s="38" t="s">
        <v>259</v>
      </c>
      <c r="C27" s="15">
        <v>43211507</v>
      </c>
      <c r="D27" s="15" t="s">
        <v>195</v>
      </c>
      <c r="E27" s="15" t="s">
        <v>166</v>
      </c>
      <c r="F27" s="15" t="s">
        <v>195</v>
      </c>
      <c r="G27" s="38" t="s">
        <v>194</v>
      </c>
      <c r="H27" s="15" t="s">
        <v>10</v>
      </c>
      <c r="I27" s="15">
        <v>1</v>
      </c>
      <c r="J27" s="39">
        <v>29</v>
      </c>
      <c r="K27" s="13">
        <v>0.16</v>
      </c>
      <c r="L27" s="12">
        <v>24.36</v>
      </c>
      <c r="M27" s="12" t="s">
        <v>50</v>
      </c>
      <c r="N27" s="11" t="s">
        <v>262</v>
      </c>
    </row>
    <row r="28" spans="1:15" x14ac:dyDescent="0.2">
      <c r="A28" s="1" t="s">
        <v>48</v>
      </c>
      <c r="B28" s="38" t="s">
        <v>260</v>
      </c>
      <c r="C28" s="15">
        <v>43211507</v>
      </c>
      <c r="D28" s="15" t="s">
        <v>197</v>
      </c>
      <c r="E28" s="15" t="s">
        <v>166</v>
      </c>
      <c r="F28" s="15" t="s">
        <v>197</v>
      </c>
      <c r="G28" s="38" t="s">
        <v>196</v>
      </c>
      <c r="H28" s="15" t="s">
        <v>10</v>
      </c>
      <c r="I28" s="15">
        <v>1</v>
      </c>
      <c r="J28" s="39">
        <v>39</v>
      </c>
      <c r="K28" s="13">
        <v>0.16</v>
      </c>
      <c r="L28" s="12">
        <v>32.76</v>
      </c>
      <c r="M28" s="12" t="s">
        <v>50</v>
      </c>
      <c r="N28" s="11" t="s">
        <v>262</v>
      </c>
    </row>
    <row r="29" spans="1:15" x14ac:dyDescent="0.2">
      <c r="A29" s="1" t="s">
        <v>49</v>
      </c>
      <c r="B29" s="38" t="s">
        <v>258</v>
      </c>
      <c r="C29" s="15">
        <v>43211507</v>
      </c>
      <c r="D29" s="15" t="s">
        <v>199</v>
      </c>
      <c r="E29" s="15" t="s">
        <v>166</v>
      </c>
      <c r="F29" s="15" t="s">
        <v>199</v>
      </c>
      <c r="G29" s="38" t="s">
        <v>198</v>
      </c>
      <c r="H29" s="15" t="s">
        <v>10</v>
      </c>
      <c r="I29" s="15">
        <v>1</v>
      </c>
      <c r="J29" s="39">
        <v>69</v>
      </c>
      <c r="K29" s="13">
        <v>0.16</v>
      </c>
      <c r="L29" s="12">
        <v>57.96</v>
      </c>
      <c r="M29" s="12" t="s">
        <v>50</v>
      </c>
      <c r="N29" s="11" t="s">
        <v>262</v>
      </c>
    </row>
    <row r="30" spans="1:15" s="10" customFormat="1" ht="20.25" x14ac:dyDescent="0.25">
      <c r="A30" s="48" t="s">
        <v>92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9"/>
      <c r="O30" s="37"/>
    </row>
    <row r="31" spans="1:15" ht="65.25" customHeight="1" x14ac:dyDescent="0.2">
      <c r="A31" s="2" t="s">
        <v>7</v>
      </c>
      <c r="B31" s="3" t="s">
        <v>8</v>
      </c>
      <c r="C31" s="3" t="s">
        <v>6</v>
      </c>
      <c r="D31" s="3" t="s">
        <v>3</v>
      </c>
      <c r="E31" s="3" t="s">
        <v>1</v>
      </c>
      <c r="F31" s="3" t="s">
        <v>11</v>
      </c>
      <c r="G31" s="4" t="s">
        <v>21</v>
      </c>
      <c r="H31" s="4" t="s">
        <v>2</v>
      </c>
      <c r="I31" s="4" t="s">
        <v>9</v>
      </c>
      <c r="J31" s="46"/>
      <c r="K31" s="46"/>
      <c r="L31" s="46"/>
      <c r="M31" s="46"/>
      <c r="N31" s="47"/>
    </row>
    <row r="32" spans="1:15" x14ac:dyDescent="0.2">
      <c r="A32" s="1" t="s">
        <v>51</v>
      </c>
      <c r="B32" s="5" t="s">
        <v>14</v>
      </c>
      <c r="C32" s="15">
        <v>81110000</v>
      </c>
      <c r="D32" s="11" t="s">
        <v>200</v>
      </c>
      <c r="E32" s="11" t="s">
        <v>10</v>
      </c>
      <c r="F32" s="11">
        <v>1</v>
      </c>
      <c r="G32" s="14">
        <v>70</v>
      </c>
      <c r="H32" s="13">
        <v>0.4</v>
      </c>
      <c r="I32" s="12">
        <f>Table1345[[#This Row],[Contractor''s Standard Hourly Rate]]*(1-Table1345[[#This Row],[Contract Discount]])</f>
        <v>42</v>
      </c>
      <c r="J32" s="46"/>
      <c r="K32" s="46"/>
      <c r="L32" s="46"/>
      <c r="M32" s="46"/>
      <c r="N32" s="47"/>
    </row>
    <row r="33" spans="1:14" ht="60" x14ac:dyDescent="0.2">
      <c r="A33" s="1" t="s">
        <v>52</v>
      </c>
      <c r="B33" s="5" t="s">
        <v>15</v>
      </c>
      <c r="C33" s="15">
        <v>81110000</v>
      </c>
      <c r="D33" s="11" t="s">
        <v>201</v>
      </c>
      <c r="E33" s="11" t="s">
        <v>10</v>
      </c>
      <c r="F33" s="11">
        <v>1</v>
      </c>
      <c r="G33" s="14">
        <v>15</v>
      </c>
      <c r="H33" s="13">
        <v>0.4</v>
      </c>
      <c r="I33" s="12">
        <f>Table1345[[#This Row],[Contractor''s Standard Hourly Rate]]*(1-Table1345[[#This Row],[Contract Discount]])</f>
        <v>9</v>
      </c>
      <c r="J33" s="46"/>
      <c r="K33" s="46"/>
      <c r="L33" s="46"/>
      <c r="M33" s="46"/>
      <c r="N33" s="47"/>
    </row>
    <row r="34" spans="1:14" ht="45" x14ac:dyDescent="0.2">
      <c r="A34" s="1" t="s">
        <v>53</v>
      </c>
      <c r="B34" s="6" t="s">
        <v>16</v>
      </c>
      <c r="C34" s="15">
        <v>81110000</v>
      </c>
      <c r="D34" s="11" t="s">
        <v>202</v>
      </c>
      <c r="E34" s="11" t="s">
        <v>10</v>
      </c>
      <c r="F34" s="11">
        <v>1</v>
      </c>
      <c r="G34" s="14">
        <v>0</v>
      </c>
      <c r="H34" s="13">
        <v>0.4</v>
      </c>
      <c r="I34" s="12">
        <f>Table1345[[#This Row],[Contractor''s Standard Hourly Rate]]*(1-Table1345[[#This Row],[Contract Discount]])</f>
        <v>0</v>
      </c>
      <c r="J34" s="46"/>
      <c r="K34" s="46"/>
      <c r="L34" s="46"/>
      <c r="M34" s="46"/>
      <c r="N34" s="47"/>
    </row>
    <row r="35" spans="1:14" ht="30" x14ac:dyDescent="0.2">
      <c r="A35" s="1" t="s">
        <v>54</v>
      </c>
      <c r="B35" s="5" t="s">
        <v>17</v>
      </c>
      <c r="C35" s="15">
        <v>81110000</v>
      </c>
      <c r="D35" s="11" t="s">
        <v>203</v>
      </c>
      <c r="E35" s="11" t="s">
        <v>10</v>
      </c>
      <c r="F35" s="11">
        <v>1</v>
      </c>
      <c r="G35" s="14">
        <v>0</v>
      </c>
      <c r="H35" s="13">
        <v>0.4</v>
      </c>
      <c r="I35" s="12">
        <f>Table1345[[#This Row],[Contractor''s Standard Hourly Rate]]*(1-Table1345[[#This Row],[Contract Discount]])</f>
        <v>0</v>
      </c>
      <c r="J35" s="46"/>
      <c r="K35" s="46"/>
      <c r="L35" s="46"/>
      <c r="M35" s="46"/>
      <c r="N35" s="47"/>
    </row>
    <row r="36" spans="1:14" ht="30" x14ac:dyDescent="0.2">
      <c r="A36" s="1" t="s">
        <v>55</v>
      </c>
      <c r="B36" s="5" t="s">
        <v>18</v>
      </c>
      <c r="C36" s="15">
        <v>81110000</v>
      </c>
      <c r="D36" s="11" t="s">
        <v>204</v>
      </c>
      <c r="E36" s="11" t="s">
        <v>10</v>
      </c>
      <c r="F36" s="11">
        <v>1</v>
      </c>
      <c r="G36" s="14">
        <v>70</v>
      </c>
      <c r="H36" s="13">
        <v>0.4</v>
      </c>
      <c r="I36" s="12">
        <f>Table1345[[#This Row],[Contractor''s Standard Hourly Rate]]*(1-Table1345[[#This Row],[Contract Discount]])</f>
        <v>42</v>
      </c>
      <c r="J36" s="46"/>
      <c r="K36" s="46"/>
      <c r="L36" s="46"/>
      <c r="M36" s="46"/>
      <c r="N36" s="47"/>
    </row>
    <row r="37" spans="1:14" ht="30" x14ac:dyDescent="0.2">
      <c r="A37" s="1" t="s">
        <v>56</v>
      </c>
      <c r="B37" s="5" t="s">
        <v>19</v>
      </c>
      <c r="C37" s="15">
        <v>81110000</v>
      </c>
      <c r="D37" s="11" t="s">
        <v>205</v>
      </c>
      <c r="E37" s="11" t="s">
        <v>10</v>
      </c>
      <c r="F37" s="11">
        <v>1</v>
      </c>
      <c r="G37" s="14">
        <v>140</v>
      </c>
      <c r="H37" s="13">
        <v>0.4</v>
      </c>
      <c r="I37" s="12">
        <f>Table1345[[#This Row],[Contractor''s Standard Hourly Rate]]*(1-Table1345[[#This Row],[Contract Discount]])</f>
        <v>84</v>
      </c>
      <c r="J37" s="46"/>
      <c r="K37" s="46"/>
      <c r="L37" s="46"/>
      <c r="M37" s="46"/>
      <c r="N37" s="47"/>
    </row>
    <row r="38" spans="1:14" x14ac:dyDescent="0.25">
      <c r="A38" s="44" t="s">
        <v>223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5"/>
    </row>
    <row r="39" spans="1:14" hidden="1" x14ac:dyDescent="0.2">
      <c r="A39" s="8"/>
    </row>
  </sheetData>
  <sheetProtection algorithmName="SHA-512" hashValue="vP+0gW57OcJ41WnIiQqT5MeONtFCY2BFBbIaUx5BAvSQU+SYT9N7BJkR7nyLXInuKO0JddSeFmJ4BD+a8mTL0A==" saltValue="znCez3GUTJqB+teGtUiLsw==" spinCount="100000" sheet="1" objects="1" scenarios="1"/>
  <mergeCells count="13">
    <mergeCell ref="A7:N7"/>
    <mergeCell ref="A5:G5"/>
    <mergeCell ref="A6:N6"/>
    <mergeCell ref="A4:N4"/>
    <mergeCell ref="A1:N1"/>
    <mergeCell ref="A3:N3"/>
    <mergeCell ref="A2:N2"/>
    <mergeCell ref="H5:N5"/>
    <mergeCell ref="A38:N38"/>
    <mergeCell ref="J31:N37"/>
    <mergeCell ref="A30:N30"/>
    <mergeCell ref="A18:N18"/>
    <mergeCell ref="A12:N12"/>
  </mergeCells>
  <phoneticPr fontId="0" type="noConversion"/>
  <dataValidations xWindow="190" yWindow="326" count="16">
    <dataValidation allowBlank="1" showInputMessage="1" showErrorMessage="1" prompt="Contact line item number (CLIN)" sqref="A9:A11 A20:A29 A32:A37 A14:A17" xr:uid="{00000000-0002-0000-0100-000000000000}"/>
    <dataValidation allowBlank="1" showInputMessage="1" showErrorMessage="1" prompt="Manufacturer Part Number (OEM #)" sqref="D9:D11 D14:D17 D20:D29" xr:uid="{00000000-0002-0000-0100-000002000000}"/>
    <dataValidation allowBlank="1" showInputMessage="1" showErrorMessage="1" prompt="Manufacturer (OEM)" sqref="E9:E11 E14:E17 E20:E29" xr:uid="{00000000-0002-0000-0100-000003000000}"/>
    <dataValidation allowBlank="1" showInputMessage="1" showErrorMessage="1" prompt="Stock Keeping Unit Number or Item Number" sqref="F9:F11 F14:F17 D32:D37 F20:F29" xr:uid="{00000000-0002-0000-0100-000004000000}"/>
    <dataValidation allowBlank="1" showInputMessage="1" showErrorMessage="1" prompt="Item Description" sqref="G14:G17 G9:G11 G20:G29" xr:uid="{00000000-0002-0000-0100-000005000000}"/>
    <dataValidation allowBlank="1" showInputMessage="1" showErrorMessage="1" prompt="Unit of Measure" sqref="H9:H11 H14:H17 E32:E37 H20:H29" xr:uid="{00000000-0002-0000-0100-000006000000}"/>
    <dataValidation allowBlank="1" showInputMessage="1" showErrorMessage="1" prompt="Quantity in Unit of Measure" sqref="I9:I11 I14:I17 F32:F37 I20:I29" xr:uid="{00000000-0002-0000-0100-000007000000}"/>
    <dataValidation allowBlank="1" showInputMessage="1" showErrorMessage="1" prompt="Contract Price" sqref="L9:L11 L20:L29 I32:I37 L14:L17" xr:uid="{00000000-0002-0000-0100-000008000000}"/>
    <dataValidation allowBlank="1" showInputMessage="1" showErrorMessage="1" prompt="Commodity Description" sqref="B32:B37 B9:B11 B14:B17 B20:B29" xr:uid="{00000000-0002-0000-0100-000009000000}"/>
    <dataValidation allowBlank="1" showInputMessage="1" showErrorMessage="1" prompt="OEM MSRP / List Price" sqref="J9:J11 J14:J17 J20:J29" xr:uid="{68D0B56B-580D-4C4A-8260-B9B6ED4E7DF8}"/>
    <dataValidation allowBlank="1" showInputMessage="1" showErrorMessage="1" prompt="Contract Discount" sqref="K9:K11 K20:K29 H32:H37 K14:K17" xr:uid="{DAD78B4F-0C64-4D0D-802B-1D925DA322D0}"/>
    <dataValidation allowBlank="1" showInputMessage="1" showErrorMessage="1" prompt="UNSPSC Code" sqref="C9:C11 C14:C17 C32:C37 C20:C29" xr:uid="{2F2E3409-7EF0-4837-8A8B-A9B34B1B5EE9}"/>
    <dataValidation allowBlank="1" showInputMessage="1" showErrorMessage="1" prompt="Segment ID /Product Category/Group ID_x000a_" sqref="N20:N29" xr:uid="{8C46ABDE-D6BA-4256-8C31-1EF14C869D21}"/>
    <dataValidation allowBlank="1" showInputMessage="1" showErrorMessage="1" prompt="Non-Core Segment ID" sqref="M9:M11 M14:M17 M20:M29" xr:uid="{BF822AF2-F989-4512-B551-46FE6DCFCBDA}"/>
    <dataValidation allowBlank="1" showInputMessage="1" showErrorMessage="1" prompt="Product Category_x000a_" sqref="N9:N11 N14:N17" xr:uid="{5A2A4AA5-A4EE-4992-A39E-7C1605EA28EE}"/>
    <dataValidation allowBlank="1" showInputMessage="1" showErrorMessage="1" prompt="Contractor's Standard Hourly Rate" sqref="G32:G37" xr:uid="{25160875-229B-488F-AB9A-FD0A4E2E2DCD}"/>
  </dataValidations>
  <hyperlinks>
    <hyperlink ref="H5" r:id="rId1" xr:uid="{0299225A-192B-4CC5-B619-DEE352FA779D}"/>
    <hyperlink ref="H5:J5" r:id="rId2" display="add link to the Contractor's Website" xr:uid="{CB7A5102-0D91-471F-9AAD-60B31BD1B4E9}"/>
  </hyperlinks>
  <printOptions horizontalCentered="1"/>
  <pageMargins left="0.25" right="0.25" top="0.25" bottom="0.25" header="0.5" footer="0.5"/>
  <pageSetup paperSize="3" scale="65" orientation="landscape" r:id="rId3"/>
  <headerFooter alignWithMargins="0">
    <oddFooter>Page &amp;P</oddFooter>
  </headerFooter>
  <tableParts count="4">
    <tablePart r:id="rId4"/>
    <tablePart r:id="rId5"/>
    <tablePart r:id="rId6"/>
    <tablePart r:id="rId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99CF7-3491-4500-A7D9-4AD95B83AB96}">
  <dimension ref="A1:O19"/>
  <sheetViews>
    <sheetView zoomScale="80" zoomScaleNormal="80" workbookViewId="0">
      <selection activeCell="A3" sqref="A3:XFD3"/>
    </sheetView>
  </sheetViews>
  <sheetFormatPr defaultColWidth="0" defaultRowHeight="12.75" zeroHeight="1" x14ac:dyDescent="0.2"/>
  <cols>
    <col min="1" max="1" width="10.7109375" customWidth="1"/>
    <col min="2" max="2" width="20.7109375" customWidth="1"/>
    <col min="3" max="3" width="35.7109375" customWidth="1"/>
    <col min="4" max="5" width="35.7109375" style="33" customWidth="1"/>
    <col min="6" max="6" width="35.85546875" style="33" customWidth="1"/>
    <col min="7" max="8" width="9.140625" hidden="1" customWidth="1"/>
    <col min="9" max="15" width="0" hidden="1" customWidth="1"/>
    <col min="16" max="16384" width="9.140625" hidden="1"/>
  </cols>
  <sheetData>
    <row r="1" spans="1:15" s="25" customFormat="1" ht="21" customHeight="1" x14ac:dyDescent="0.25">
      <c r="A1" s="55" t="s">
        <v>12</v>
      </c>
      <c r="B1" s="55"/>
      <c r="C1" s="55"/>
      <c r="D1" s="55"/>
      <c r="E1" s="55"/>
      <c r="F1" s="55"/>
      <c r="G1" s="26"/>
      <c r="H1" s="26"/>
      <c r="I1" s="26"/>
      <c r="J1" s="26"/>
      <c r="K1" s="26"/>
      <c r="L1" s="26"/>
      <c r="M1" s="26"/>
    </row>
    <row r="2" spans="1:15" s="23" customFormat="1" ht="21" customHeight="1" x14ac:dyDescent="0.25">
      <c r="A2" s="56" t="s">
        <v>163</v>
      </c>
      <c r="B2" s="56"/>
      <c r="C2" s="56"/>
      <c r="D2" s="56"/>
      <c r="E2" s="56"/>
      <c r="F2" s="56"/>
      <c r="G2" s="22"/>
      <c r="H2" s="22"/>
      <c r="I2" s="22"/>
      <c r="J2" s="22"/>
      <c r="K2" s="22"/>
      <c r="L2" s="22"/>
      <c r="M2" s="22"/>
    </row>
    <row r="3" spans="1:15" s="23" customFormat="1" ht="21" customHeight="1" x14ac:dyDescent="0.25">
      <c r="A3" s="56" t="s">
        <v>276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37"/>
    </row>
    <row r="4" spans="1:15" s="23" customFormat="1" ht="21" customHeight="1" x14ac:dyDescent="0.25">
      <c r="A4" s="65" t="s">
        <v>57</v>
      </c>
      <c r="B4" s="65"/>
      <c r="C4" s="65"/>
      <c r="D4" s="65"/>
      <c r="E4" s="65"/>
      <c r="F4" s="65"/>
      <c r="G4" s="22"/>
      <c r="H4" s="22"/>
      <c r="I4" s="22"/>
      <c r="J4" s="22"/>
      <c r="K4" s="22"/>
      <c r="L4" s="22"/>
      <c r="M4" s="22"/>
    </row>
    <row r="5" spans="1:15" s="23" customFormat="1" ht="18" x14ac:dyDescent="0.25">
      <c r="A5" s="64" t="s">
        <v>162</v>
      </c>
      <c r="B5" s="64"/>
      <c r="C5" s="64"/>
      <c r="D5" s="64"/>
      <c r="E5" s="64"/>
      <c r="F5" s="64"/>
      <c r="G5" s="24"/>
      <c r="H5" s="24"/>
      <c r="I5" s="24"/>
      <c r="J5" s="24"/>
      <c r="K5" s="24"/>
      <c r="L5" s="24"/>
      <c r="M5" s="24"/>
    </row>
    <row r="6" spans="1:15" ht="31.5" x14ac:dyDescent="0.2">
      <c r="A6" s="19" t="s">
        <v>24</v>
      </c>
      <c r="B6" s="19" t="s">
        <v>25</v>
      </c>
      <c r="C6" s="19" t="s">
        <v>26</v>
      </c>
      <c r="D6" s="29" t="s">
        <v>271</v>
      </c>
      <c r="E6" s="29" t="s">
        <v>171</v>
      </c>
      <c r="F6" s="30" t="s">
        <v>172</v>
      </c>
    </row>
    <row r="7" spans="1:15" ht="15.75" x14ac:dyDescent="0.2">
      <c r="A7" s="61" t="s">
        <v>29</v>
      </c>
      <c r="B7" s="62"/>
      <c r="C7" s="63"/>
      <c r="D7" s="31" t="s">
        <v>31</v>
      </c>
      <c r="E7" s="31" t="s">
        <v>32</v>
      </c>
      <c r="F7" s="32" t="s">
        <v>33</v>
      </c>
    </row>
    <row r="8" spans="1:15" ht="60" x14ac:dyDescent="0.2">
      <c r="A8" s="20" t="s">
        <v>58</v>
      </c>
      <c r="B8" s="20" t="s">
        <v>59</v>
      </c>
      <c r="C8" s="21" t="s">
        <v>60</v>
      </c>
      <c r="D8" s="32" t="s">
        <v>221</v>
      </c>
      <c r="E8" s="32" t="s">
        <v>222</v>
      </c>
      <c r="F8" s="32" t="s">
        <v>221</v>
      </c>
    </row>
    <row r="9" spans="1:15" ht="45" x14ac:dyDescent="0.2">
      <c r="A9" s="20" t="s">
        <v>225</v>
      </c>
      <c r="B9" s="20" t="s">
        <v>27</v>
      </c>
      <c r="C9" s="21" t="s">
        <v>28</v>
      </c>
      <c r="D9" s="32" t="s">
        <v>165</v>
      </c>
      <c r="E9" s="32" t="s">
        <v>167</v>
      </c>
      <c r="F9" s="32" t="s">
        <v>168</v>
      </c>
    </row>
    <row r="10" spans="1:15" ht="30" x14ac:dyDescent="0.2">
      <c r="A10" s="20" t="s">
        <v>61</v>
      </c>
      <c r="B10" s="20" t="s">
        <v>62</v>
      </c>
      <c r="C10" s="21" t="s">
        <v>63</v>
      </c>
      <c r="D10" s="32" t="s">
        <v>224</v>
      </c>
      <c r="E10" s="32" t="s">
        <v>206</v>
      </c>
      <c r="F10" s="32" t="s">
        <v>207</v>
      </c>
    </row>
    <row r="11" spans="1:15" ht="15" x14ac:dyDescent="0.2">
      <c r="A11" s="20" t="s">
        <v>64</v>
      </c>
      <c r="B11" s="20" t="s">
        <v>65</v>
      </c>
      <c r="C11" s="21" t="s">
        <v>66</v>
      </c>
      <c r="D11" s="32" t="s">
        <v>208</v>
      </c>
      <c r="E11" s="32" t="s">
        <v>208</v>
      </c>
      <c r="F11" s="32" t="s">
        <v>208</v>
      </c>
    </row>
    <row r="12" spans="1:15" ht="30" x14ac:dyDescent="0.2">
      <c r="A12" s="20" t="s">
        <v>67</v>
      </c>
      <c r="B12" s="20" t="s">
        <v>68</v>
      </c>
      <c r="C12" s="21" t="s">
        <v>69</v>
      </c>
      <c r="D12" s="32" t="s">
        <v>209</v>
      </c>
      <c r="E12" s="32" t="s">
        <v>210</v>
      </c>
      <c r="F12" s="32" t="s">
        <v>211</v>
      </c>
    </row>
    <row r="13" spans="1:15" ht="30" x14ac:dyDescent="0.2">
      <c r="A13" s="20" t="s">
        <v>70</v>
      </c>
      <c r="B13" s="20" t="s">
        <v>71</v>
      </c>
      <c r="C13" s="21" t="s">
        <v>72</v>
      </c>
      <c r="D13" s="32" t="s">
        <v>72</v>
      </c>
      <c r="E13" s="32" t="s">
        <v>72</v>
      </c>
      <c r="F13" s="32" t="s">
        <v>72</v>
      </c>
    </row>
    <row r="14" spans="1:15" ht="15" x14ac:dyDescent="0.2">
      <c r="A14" s="20" t="s">
        <v>73</v>
      </c>
      <c r="B14" s="20" t="s">
        <v>74</v>
      </c>
      <c r="C14" s="21" t="s">
        <v>75</v>
      </c>
      <c r="D14" s="32" t="s">
        <v>212</v>
      </c>
      <c r="E14" s="32" t="s">
        <v>212</v>
      </c>
      <c r="F14" s="32" t="s">
        <v>212</v>
      </c>
    </row>
    <row r="15" spans="1:15" ht="45" x14ac:dyDescent="0.2">
      <c r="A15" s="20" t="s">
        <v>76</v>
      </c>
      <c r="B15" s="20" t="s">
        <v>77</v>
      </c>
      <c r="C15" s="21" t="s">
        <v>78</v>
      </c>
      <c r="D15" s="32" t="s">
        <v>213</v>
      </c>
      <c r="E15" s="32" t="s">
        <v>214</v>
      </c>
      <c r="F15" s="32" t="s">
        <v>215</v>
      </c>
    </row>
    <row r="16" spans="1:15" ht="45" x14ac:dyDescent="0.2">
      <c r="A16" s="20" t="s">
        <v>79</v>
      </c>
      <c r="B16" s="20" t="s">
        <v>80</v>
      </c>
      <c r="C16" s="21" t="s">
        <v>81</v>
      </c>
      <c r="D16" s="32" t="s">
        <v>216</v>
      </c>
      <c r="E16" s="32" t="s">
        <v>216</v>
      </c>
      <c r="F16" s="32" t="s">
        <v>217</v>
      </c>
    </row>
    <row r="17" spans="1:6" ht="30" x14ac:dyDescent="0.2">
      <c r="A17" s="20" t="s">
        <v>82</v>
      </c>
      <c r="B17" s="20" t="s">
        <v>83</v>
      </c>
      <c r="C17" s="21" t="s">
        <v>84</v>
      </c>
      <c r="D17" s="32" t="s">
        <v>218</v>
      </c>
      <c r="E17" s="32" t="s">
        <v>218</v>
      </c>
      <c r="F17" s="32" t="s">
        <v>219</v>
      </c>
    </row>
    <row r="18" spans="1:6" ht="30" x14ac:dyDescent="0.2">
      <c r="A18" s="20" t="s">
        <v>85</v>
      </c>
      <c r="B18" s="20" t="s">
        <v>86</v>
      </c>
      <c r="C18" s="21" t="s">
        <v>87</v>
      </c>
      <c r="D18" s="32" t="s">
        <v>220</v>
      </c>
      <c r="E18" s="32" t="s">
        <v>220</v>
      </c>
      <c r="F18" s="32" t="s">
        <v>220</v>
      </c>
    </row>
    <row r="19" spans="1:6" ht="15" x14ac:dyDescent="0.2">
      <c r="A19" s="59" t="s">
        <v>223</v>
      </c>
      <c r="B19" s="60"/>
      <c r="C19" s="60"/>
      <c r="D19" s="60"/>
      <c r="E19" s="60"/>
      <c r="F19" s="60"/>
    </row>
  </sheetData>
  <sheetProtection algorithmName="SHA-512" hashValue="GuLXDIxOgXCWomvY2WqHq0o/FFCdNYGPxyvxEVxk4PRSTCZiwbi9rafZKzzIoJ2cAUX8WqE5XWaPjGN+TgJ78Q==" saltValue="JJ4h0ZD4rJtLIDuOcCVraw==" spinCount="100000" sheet="1" objects="1" scenarios="1"/>
  <mergeCells count="7">
    <mergeCell ref="A19:F19"/>
    <mergeCell ref="A7:C7"/>
    <mergeCell ref="A1:F1"/>
    <mergeCell ref="A5:F5"/>
    <mergeCell ref="A4:F4"/>
    <mergeCell ref="A2:F2"/>
    <mergeCell ref="A3:N3"/>
  </mergeCells>
  <phoneticPr fontId="15" type="noConversion"/>
  <dataValidations count="4">
    <dataValidation allowBlank="1" showInputMessage="1" showErrorMessage="1" prompt="Item Description" sqref="D6:F6" xr:uid="{F811E69D-A23D-4384-A22D-DD01B69B3E8B}"/>
    <dataValidation allowBlank="1" showInputMessage="1" showErrorMessage="1" prompt="CLIN #" sqref="D7:F7" xr:uid="{EF05A814-E476-4B6D-9B5E-1FB24F39FBB2}"/>
    <dataValidation allowBlank="1" showInputMessage="1" showErrorMessage="1" prompt="SKU #" sqref="D9:F9" xr:uid="{6ACB4804-26C6-49B7-85EA-2A935DEACAF3}"/>
    <dataValidation allowBlank="1" showInputMessage="1" showErrorMessage="1" prompt="Specification" sqref="D8:F8 D10:F18" xr:uid="{8B2904D3-27E3-4EE5-8AC1-0B6D6BF9BD95}"/>
  </dataValidation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250C1-49C3-4DA9-B5EB-DDB96A4CB1E1}">
  <sheetPr>
    <tabColor theme="9" tint="-0.249977111117893"/>
  </sheetPr>
  <dimension ref="A1:O169"/>
  <sheetViews>
    <sheetView topLeftCell="A2" zoomScale="80" zoomScaleNormal="80" workbookViewId="0">
      <selection activeCell="A3" sqref="A3:XFD3"/>
    </sheetView>
  </sheetViews>
  <sheetFormatPr defaultColWidth="0" defaultRowHeight="15.75" zeroHeight="1" x14ac:dyDescent="0.25"/>
  <cols>
    <col min="1" max="1" width="18.7109375" style="36" customWidth="1"/>
    <col min="2" max="2" width="30.7109375" style="28" customWidth="1"/>
    <col min="3" max="6" width="18.7109375" style="28" customWidth="1"/>
    <col min="7" max="7" width="59.85546875" style="28" customWidth="1"/>
    <col min="8" max="8" width="18.7109375" style="35" customWidth="1"/>
    <col min="9" max="12" width="18.7109375" style="28" customWidth="1"/>
    <col min="13" max="13" width="16.5703125" style="35" customWidth="1"/>
    <col min="14" max="14" width="39.42578125" style="28" customWidth="1"/>
    <col min="15" max="16384" width="46" style="28" hidden="1"/>
  </cols>
  <sheetData>
    <row r="1" spans="1:15" s="25" customFormat="1" ht="21" customHeight="1" x14ac:dyDescent="0.25">
      <c r="A1" s="55" t="s">
        <v>12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5" s="23" customFormat="1" ht="21" customHeight="1" x14ac:dyDescent="0.25">
      <c r="A2" s="56" t="s">
        <v>163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5" s="23" customFormat="1" ht="21" customHeight="1" x14ac:dyDescent="0.25">
      <c r="A3" s="56" t="s">
        <v>276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37"/>
    </row>
    <row r="4" spans="1:15" s="23" customFormat="1" ht="18" x14ac:dyDescent="0.25">
      <c r="A4" s="53" t="s">
        <v>162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</row>
    <row r="5" spans="1:15" s="23" customFormat="1" ht="18" x14ac:dyDescent="0.25">
      <c r="A5" s="53" t="s">
        <v>13</v>
      </c>
      <c r="B5" s="53"/>
      <c r="C5" s="53"/>
      <c r="D5" s="53"/>
      <c r="E5" s="53"/>
      <c r="F5" s="53"/>
      <c r="G5" s="53"/>
      <c r="H5" s="57" t="s">
        <v>161</v>
      </c>
      <c r="I5" s="58"/>
      <c r="J5" s="58"/>
      <c r="K5" s="58"/>
      <c r="L5" s="58"/>
      <c r="M5" s="58"/>
      <c r="N5" s="58"/>
    </row>
    <row r="6" spans="1:15" s="23" customFormat="1" ht="20.25" x14ac:dyDescent="0.25">
      <c r="A6" s="68" t="s">
        <v>88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</row>
    <row r="7" spans="1:15" s="41" customFormat="1" ht="23.25" x14ac:dyDescent="0.25">
      <c r="A7" s="52" t="s">
        <v>263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</row>
    <row r="8" spans="1:15" ht="65.25" customHeight="1" x14ac:dyDescent="0.2">
      <c r="A8" s="2" t="s">
        <v>7</v>
      </c>
      <c r="B8" s="3" t="s">
        <v>8</v>
      </c>
      <c r="C8" s="3" t="s">
        <v>6</v>
      </c>
      <c r="D8" s="3" t="s">
        <v>4</v>
      </c>
      <c r="E8" s="3" t="s">
        <v>5</v>
      </c>
      <c r="F8" s="3" t="s">
        <v>3</v>
      </c>
      <c r="G8" s="3" t="s">
        <v>0</v>
      </c>
      <c r="H8" s="3" t="s">
        <v>1</v>
      </c>
      <c r="I8" s="3" t="s">
        <v>11</v>
      </c>
      <c r="J8" s="4" t="s">
        <v>20</v>
      </c>
      <c r="K8" s="4" t="s">
        <v>2</v>
      </c>
      <c r="L8" s="4" t="s">
        <v>9</v>
      </c>
      <c r="M8" s="18" t="s">
        <v>23</v>
      </c>
      <c r="N8" s="16" t="s">
        <v>22</v>
      </c>
    </row>
    <row r="9" spans="1:15" ht="30" x14ac:dyDescent="0.2">
      <c r="A9" s="1" t="s">
        <v>94</v>
      </c>
      <c r="B9" s="5" t="s">
        <v>114</v>
      </c>
      <c r="C9" s="27">
        <v>43211507</v>
      </c>
      <c r="D9" s="11" t="s">
        <v>226</v>
      </c>
      <c r="E9" s="11" t="s">
        <v>166</v>
      </c>
      <c r="F9" s="11" t="s">
        <v>226</v>
      </c>
      <c r="G9" s="5" t="s">
        <v>227</v>
      </c>
      <c r="H9" s="11" t="s">
        <v>10</v>
      </c>
      <c r="I9" s="11">
        <v>1</v>
      </c>
      <c r="J9" s="14">
        <v>469</v>
      </c>
      <c r="K9" s="13">
        <v>0.11</v>
      </c>
      <c r="L9" s="12">
        <f>Table132[[#This Row],[OEM MSRP / List Price]]*(1-Table132[[#This Row],[Contract Discount]])</f>
        <v>417.41</v>
      </c>
      <c r="M9" s="12" t="s">
        <v>95</v>
      </c>
      <c r="N9" s="11" t="s">
        <v>228</v>
      </c>
    </row>
    <row r="10" spans="1:15" s="34" customFormat="1" ht="20.25" x14ac:dyDescent="0.25">
      <c r="A10" s="48" t="s">
        <v>89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</row>
    <row r="11" spans="1:15" ht="65.25" customHeight="1" x14ac:dyDescent="0.2">
      <c r="A11" s="2" t="s">
        <v>7</v>
      </c>
      <c r="B11" s="3" t="s">
        <v>8</v>
      </c>
      <c r="C11" s="3" t="s">
        <v>6</v>
      </c>
      <c r="D11" s="3" t="s">
        <v>4</v>
      </c>
      <c r="E11" s="3" t="s">
        <v>5</v>
      </c>
      <c r="F11" s="3" t="s">
        <v>3</v>
      </c>
      <c r="G11" s="3" t="s">
        <v>0</v>
      </c>
      <c r="H11" s="3" t="s">
        <v>1</v>
      </c>
      <c r="I11" s="3" t="s">
        <v>11</v>
      </c>
      <c r="J11" s="4" t="s">
        <v>20</v>
      </c>
      <c r="K11" s="4" t="s">
        <v>2</v>
      </c>
      <c r="L11" s="4" t="s">
        <v>9</v>
      </c>
      <c r="M11" s="18" t="s">
        <v>23</v>
      </c>
      <c r="N11" s="16" t="s">
        <v>22</v>
      </c>
    </row>
    <row r="12" spans="1:15" ht="15" x14ac:dyDescent="0.2">
      <c r="A12" s="1" t="s">
        <v>96</v>
      </c>
      <c r="B12" s="5" t="s">
        <v>229</v>
      </c>
      <c r="C12" s="27">
        <v>43211507</v>
      </c>
      <c r="D12" s="11" t="s">
        <v>174</v>
      </c>
      <c r="E12" s="11" t="s">
        <v>166</v>
      </c>
      <c r="F12" s="11" t="s">
        <v>174</v>
      </c>
      <c r="G12" s="5" t="s">
        <v>173</v>
      </c>
      <c r="H12" s="11" t="s">
        <v>10</v>
      </c>
      <c r="I12" s="11">
        <v>1</v>
      </c>
      <c r="J12" s="14">
        <v>199.99</v>
      </c>
      <c r="K12" s="13">
        <v>0.16</v>
      </c>
      <c r="L12" s="12">
        <f>Table1346[[#This Row],[OEM MSRP / List Price]]*(1-Table1346[[#This Row],[Contract Discount]])</f>
        <v>167.99160000000001</v>
      </c>
      <c r="M12" s="12" t="s">
        <v>97</v>
      </c>
      <c r="N12" s="11" t="s">
        <v>233</v>
      </c>
    </row>
    <row r="13" spans="1:15" ht="30" x14ac:dyDescent="0.2">
      <c r="A13" s="1" t="s">
        <v>98</v>
      </c>
      <c r="B13" s="5" t="s">
        <v>230</v>
      </c>
      <c r="C13" s="27">
        <v>43211507</v>
      </c>
      <c r="D13" s="11" t="s">
        <v>176</v>
      </c>
      <c r="E13" s="11" t="s">
        <v>166</v>
      </c>
      <c r="F13" s="11" t="s">
        <v>176</v>
      </c>
      <c r="G13" s="5" t="s">
        <v>175</v>
      </c>
      <c r="H13" s="11" t="s">
        <v>10</v>
      </c>
      <c r="I13" s="11">
        <v>1</v>
      </c>
      <c r="J13" s="14">
        <v>49.99</v>
      </c>
      <c r="K13" s="13">
        <v>0.16</v>
      </c>
      <c r="L13" s="12">
        <f>Table1346[[#This Row],[OEM MSRP / List Price]]*(1-Table1346[[#This Row],[Contract Discount]])</f>
        <v>41.991599999999998</v>
      </c>
      <c r="M13" s="12" t="s">
        <v>97</v>
      </c>
      <c r="N13" s="11" t="s">
        <v>233</v>
      </c>
    </row>
    <row r="14" spans="1:15" ht="30" x14ac:dyDescent="0.2">
      <c r="A14" s="1" t="s">
        <v>99</v>
      </c>
      <c r="B14" s="5" t="s">
        <v>231</v>
      </c>
      <c r="C14" s="27">
        <v>43211507</v>
      </c>
      <c r="D14" s="11" t="s">
        <v>178</v>
      </c>
      <c r="E14" s="11" t="s">
        <v>166</v>
      </c>
      <c r="F14" s="11" t="s">
        <v>178</v>
      </c>
      <c r="G14" s="5" t="s">
        <v>177</v>
      </c>
      <c r="H14" s="11" t="s">
        <v>10</v>
      </c>
      <c r="I14" s="11">
        <v>1</v>
      </c>
      <c r="J14" s="14">
        <v>44.99</v>
      </c>
      <c r="K14" s="13">
        <v>0.16</v>
      </c>
      <c r="L14" s="12">
        <f>Table1346[[#This Row],[OEM MSRP / List Price]]*(1-Table1346[[#This Row],[Contract Discount]])</f>
        <v>37.791600000000003</v>
      </c>
      <c r="M14" s="12" t="s">
        <v>97</v>
      </c>
      <c r="N14" s="11" t="s">
        <v>233</v>
      </c>
    </row>
    <row r="15" spans="1:15" ht="15" x14ac:dyDescent="0.2">
      <c r="A15" s="1" t="s">
        <v>100</v>
      </c>
      <c r="B15" s="5" t="s">
        <v>232</v>
      </c>
      <c r="C15" s="27">
        <v>43211507</v>
      </c>
      <c r="D15" s="11" t="s">
        <v>180</v>
      </c>
      <c r="E15" s="11" t="s">
        <v>166</v>
      </c>
      <c r="F15" s="11" t="s">
        <v>180</v>
      </c>
      <c r="G15" s="5" t="s">
        <v>179</v>
      </c>
      <c r="H15" s="11" t="s">
        <v>10</v>
      </c>
      <c r="I15" s="11">
        <v>1</v>
      </c>
      <c r="J15" s="14">
        <v>49.99</v>
      </c>
      <c r="K15" s="13">
        <v>0.16</v>
      </c>
      <c r="L15" s="12">
        <f>Table1346[[#This Row],[OEM MSRP / List Price]]*(1-Table1346[[#This Row],[Contract Discount]])</f>
        <v>41.991599999999998</v>
      </c>
      <c r="M15" s="12" t="s">
        <v>97</v>
      </c>
      <c r="N15" s="11" t="s">
        <v>233</v>
      </c>
    </row>
    <row r="16" spans="1:15" s="34" customFormat="1" ht="20.25" x14ac:dyDescent="0.25">
      <c r="A16" s="48" t="s">
        <v>93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</row>
    <row r="17" spans="1:14" ht="65.25" customHeight="1" x14ac:dyDescent="0.2">
      <c r="A17" s="2" t="s">
        <v>7</v>
      </c>
      <c r="B17" s="3" t="s">
        <v>8</v>
      </c>
      <c r="C17" s="3" t="s">
        <v>6</v>
      </c>
      <c r="D17" s="3" t="s">
        <v>4</v>
      </c>
      <c r="E17" s="3" t="s">
        <v>5</v>
      </c>
      <c r="F17" s="3" t="s">
        <v>3</v>
      </c>
      <c r="G17" s="3" t="s">
        <v>0</v>
      </c>
      <c r="H17" s="3" t="s">
        <v>1</v>
      </c>
      <c r="I17" s="3" t="s">
        <v>11</v>
      </c>
      <c r="J17" s="4" t="s">
        <v>20</v>
      </c>
      <c r="K17" s="4" t="s">
        <v>2</v>
      </c>
      <c r="L17" s="4" t="s">
        <v>9</v>
      </c>
      <c r="M17" s="18" t="s">
        <v>23</v>
      </c>
      <c r="N17" s="16" t="s">
        <v>22</v>
      </c>
    </row>
    <row r="18" spans="1:14" ht="15" x14ac:dyDescent="0.2">
      <c r="A18" s="1" t="s">
        <v>101</v>
      </c>
      <c r="B18" s="38" t="s">
        <v>256</v>
      </c>
      <c r="C18" s="15">
        <v>43211507</v>
      </c>
      <c r="D18" s="15" t="s">
        <v>188</v>
      </c>
      <c r="E18" s="15" t="s">
        <v>166</v>
      </c>
      <c r="F18" s="15" t="s">
        <v>188</v>
      </c>
      <c r="G18" s="38" t="s">
        <v>253</v>
      </c>
      <c r="H18" s="15" t="s">
        <v>10</v>
      </c>
      <c r="I18" s="15">
        <v>1</v>
      </c>
      <c r="J18" s="39">
        <v>19</v>
      </c>
      <c r="K18" s="13">
        <v>0.16</v>
      </c>
      <c r="L18" s="12">
        <v>74.759999999999991</v>
      </c>
      <c r="M18" s="12" t="s">
        <v>111</v>
      </c>
      <c r="N18" s="11" t="s">
        <v>262</v>
      </c>
    </row>
    <row r="19" spans="1:14" ht="15" x14ac:dyDescent="0.2">
      <c r="A19" s="1" t="s">
        <v>102</v>
      </c>
      <c r="B19" s="38" t="s">
        <v>257</v>
      </c>
      <c r="C19" s="15">
        <v>43211507</v>
      </c>
      <c r="D19" s="15" t="s">
        <v>189</v>
      </c>
      <c r="E19" s="15" t="s">
        <v>166</v>
      </c>
      <c r="F19" s="15" t="s">
        <v>189</v>
      </c>
      <c r="G19" s="38" t="s">
        <v>254</v>
      </c>
      <c r="H19" s="15" t="s">
        <v>10</v>
      </c>
      <c r="I19" s="15">
        <v>1</v>
      </c>
      <c r="J19" s="39">
        <v>59</v>
      </c>
      <c r="K19" s="13">
        <v>0.16</v>
      </c>
      <c r="L19" s="12">
        <v>41.16</v>
      </c>
      <c r="M19" s="12" t="s">
        <v>111</v>
      </c>
      <c r="N19" s="11" t="s">
        <v>262</v>
      </c>
    </row>
    <row r="20" spans="1:14" ht="15" x14ac:dyDescent="0.2">
      <c r="A20" s="1" t="s">
        <v>103</v>
      </c>
      <c r="B20" s="38" t="s">
        <v>258</v>
      </c>
      <c r="C20" s="15">
        <v>43211507</v>
      </c>
      <c r="D20" s="15" t="s">
        <v>183</v>
      </c>
      <c r="E20" s="15" t="s">
        <v>166</v>
      </c>
      <c r="F20" s="15" t="s">
        <v>183</v>
      </c>
      <c r="G20" s="38" t="s">
        <v>182</v>
      </c>
      <c r="H20" s="15" t="s">
        <v>10</v>
      </c>
      <c r="I20" s="15">
        <v>1</v>
      </c>
      <c r="J20" s="40">
        <v>89</v>
      </c>
      <c r="K20" s="13">
        <v>0.16</v>
      </c>
      <c r="L20" s="12">
        <v>57.96</v>
      </c>
      <c r="M20" s="12" t="s">
        <v>111</v>
      </c>
      <c r="N20" s="11" t="s">
        <v>262</v>
      </c>
    </row>
    <row r="21" spans="1:14" ht="15" x14ac:dyDescent="0.2">
      <c r="A21" s="1" t="s">
        <v>104</v>
      </c>
      <c r="B21" s="38" t="s">
        <v>259</v>
      </c>
      <c r="C21" s="15">
        <v>43211507</v>
      </c>
      <c r="D21" s="15" t="s">
        <v>185</v>
      </c>
      <c r="E21" s="15" t="s">
        <v>166</v>
      </c>
      <c r="F21" s="15" t="s">
        <v>185</v>
      </c>
      <c r="G21" s="38" t="s">
        <v>184</v>
      </c>
      <c r="H21" s="15" t="s">
        <v>10</v>
      </c>
      <c r="I21" s="15">
        <v>1</v>
      </c>
      <c r="J21" s="39">
        <v>49</v>
      </c>
      <c r="K21" s="13">
        <v>0.16</v>
      </c>
      <c r="L21" s="12">
        <v>15.959999999999999</v>
      </c>
      <c r="M21" s="12" t="s">
        <v>111</v>
      </c>
      <c r="N21" s="11" t="s">
        <v>262</v>
      </c>
    </row>
    <row r="22" spans="1:14" ht="15" x14ac:dyDescent="0.2">
      <c r="A22" s="1" t="s">
        <v>105</v>
      </c>
      <c r="B22" s="38" t="s">
        <v>260</v>
      </c>
      <c r="C22" s="15">
        <v>43211507</v>
      </c>
      <c r="D22" s="15" t="s">
        <v>187</v>
      </c>
      <c r="E22" s="15" t="s">
        <v>166</v>
      </c>
      <c r="F22" s="15" t="s">
        <v>187</v>
      </c>
      <c r="G22" s="38" t="s">
        <v>186</v>
      </c>
      <c r="H22" s="15" t="s">
        <v>10</v>
      </c>
      <c r="I22" s="15">
        <v>1</v>
      </c>
      <c r="J22" s="39">
        <v>69</v>
      </c>
      <c r="K22" s="13">
        <v>0.16</v>
      </c>
      <c r="L22" s="12">
        <v>49.559999999999995</v>
      </c>
      <c r="M22" s="12" t="s">
        <v>111</v>
      </c>
      <c r="N22" s="11" t="s">
        <v>262</v>
      </c>
    </row>
    <row r="23" spans="1:14" ht="15" x14ac:dyDescent="0.2">
      <c r="A23" s="1" t="s">
        <v>106</v>
      </c>
      <c r="B23" s="38" t="s">
        <v>261</v>
      </c>
      <c r="C23" s="15">
        <v>43211507</v>
      </c>
      <c r="D23" s="15" t="s">
        <v>191</v>
      </c>
      <c r="E23" s="15" t="s">
        <v>166</v>
      </c>
      <c r="F23" s="15" t="s">
        <v>191</v>
      </c>
      <c r="G23" s="38" t="s">
        <v>190</v>
      </c>
      <c r="H23" s="15" t="s">
        <v>10</v>
      </c>
      <c r="I23" s="15">
        <v>1</v>
      </c>
      <c r="J23" s="39">
        <v>49</v>
      </c>
      <c r="K23" s="13">
        <v>0.16</v>
      </c>
      <c r="L23" s="12">
        <v>41.16</v>
      </c>
      <c r="M23" s="12" t="s">
        <v>111</v>
      </c>
      <c r="N23" s="11" t="s">
        <v>262</v>
      </c>
    </row>
    <row r="24" spans="1:14" ht="15" x14ac:dyDescent="0.2">
      <c r="A24" s="1" t="s">
        <v>107</v>
      </c>
      <c r="B24" s="38" t="s">
        <v>261</v>
      </c>
      <c r="C24" s="15">
        <v>43211507</v>
      </c>
      <c r="D24" s="15" t="s">
        <v>193</v>
      </c>
      <c r="E24" s="15" t="s">
        <v>166</v>
      </c>
      <c r="F24" s="15" t="s">
        <v>193</v>
      </c>
      <c r="G24" s="38" t="s">
        <v>192</v>
      </c>
      <c r="H24" s="15" t="s">
        <v>10</v>
      </c>
      <c r="I24" s="15">
        <v>1</v>
      </c>
      <c r="J24" s="39">
        <v>29</v>
      </c>
      <c r="K24" s="13">
        <v>0.16</v>
      </c>
      <c r="L24" s="12">
        <v>24.36</v>
      </c>
      <c r="M24" s="12" t="s">
        <v>111</v>
      </c>
      <c r="N24" s="11" t="s">
        <v>262</v>
      </c>
    </row>
    <row r="25" spans="1:14" ht="15" x14ac:dyDescent="0.2">
      <c r="A25" s="1" t="s">
        <v>108</v>
      </c>
      <c r="B25" s="38" t="s">
        <v>259</v>
      </c>
      <c r="C25" s="15">
        <v>43211507</v>
      </c>
      <c r="D25" s="15" t="s">
        <v>195</v>
      </c>
      <c r="E25" s="15" t="s">
        <v>166</v>
      </c>
      <c r="F25" s="15" t="s">
        <v>195</v>
      </c>
      <c r="G25" s="38" t="s">
        <v>194</v>
      </c>
      <c r="H25" s="15" t="s">
        <v>10</v>
      </c>
      <c r="I25" s="15">
        <v>1</v>
      </c>
      <c r="J25" s="39">
        <v>29</v>
      </c>
      <c r="K25" s="13">
        <v>0.16</v>
      </c>
      <c r="L25" s="12">
        <v>24.36</v>
      </c>
      <c r="M25" s="12" t="s">
        <v>111</v>
      </c>
      <c r="N25" s="11" t="s">
        <v>262</v>
      </c>
    </row>
    <row r="26" spans="1:14" ht="15" x14ac:dyDescent="0.2">
      <c r="A26" s="1" t="s">
        <v>109</v>
      </c>
      <c r="B26" s="38" t="s">
        <v>260</v>
      </c>
      <c r="C26" s="15">
        <v>43211507</v>
      </c>
      <c r="D26" s="15" t="s">
        <v>197</v>
      </c>
      <c r="E26" s="15" t="s">
        <v>166</v>
      </c>
      <c r="F26" s="15" t="s">
        <v>197</v>
      </c>
      <c r="G26" s="38" t="s">
        <v>196</v>
      </c>
      <c r="H26" s="15" t="s">
        <v>10</v>
      </c>
      <c r="I26" s="15">
        <v>1</v>
      </c>
      <c r="J26" s="39">
        <v>39</v>
      </c>
      <c r="K26" s="13">
        <v>0.16</v>
      </c>
      <c r="L26" s="12">
        <v>32.76</v>
      </c>
      <c r="M26" s="12" t="s">
        <v>111</v>
      </c>
      <c r="N26" s="11" t="s">
        <v>262</v>
      </c>
    </row>
    <row r="27" spans="1:14" ht="15" x14ac:dyDescent="0.2">
      <c r="A27" s="1" t="s">
        <v>110</v>
      </c>
      <c r="B27" s="38" t="s">
        <v>258</v>
      </c>
      <c r="C27" s="15">
        <v>43211507</v>
      </c>
      <c r="D27" s="15" t="s">
        <v>199</v>
      </c>
      <c r="E27" s="15" t="s">
        <v>166</v>
      </c>
      <c r="F27" s="15" t="s">
        <v>199</v>
      </c>
      <c r="G27" s="38" t="s">
        <v>198</v>
      </c>
      <c r="H27" s="15" t="s">
        <v>10</v>
      </c>
      <c r="I27" s="15">
        <v>1</v>
      </c>
      <c r="J27" s="39">
        <v>69</v>
      </c>
      <c r="K27" s="13">
        <v>0.16</v>
      </c>
      <c r="L27" s="12">
        <v>57.96</v>
      </c>
      <c r="M27" s="12" t="s">
        <v>111</v>
      </c>
      <c r="N27" s="11" t="s">
        <v>262</v>
      </c>
    </row>
    <row r="28" spans="1:14" s="34" customFormat="1" ht="20.25" x14ac:dyDescent="0.25">
      <c r="A28" s="48" t="s">
        <v>92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</row>
    <row r="29" spans="1:14" ht="65.25" customHeight="1" x14ac:dyDescent="0.2">
      <c r="A29" s="2" t="s">
        <v>7</v>
      </c>
      <c r="B29" s="3" t="s">
        <v>8</v>
      </c>
      <c r="C29" s="3" t="s">
        <v>6</v>
      </c>
      <c r="D29" s="3" t="s">
        <v>3</v>
      </c>
      <c r="E29" s="3" t="s">
        <v>1</v>
      </c>
      <c r="F29" s="3" t="s">
        <v>11</v>
      </c>
      <c r="G29" s="3" t="s">
        <v>21</v>
      </c>
      <c r="H29" s="3" t="s">
        <v>2</v>
      </c>
      <c r="I29" s="3" t="s">
        <v>9</v>
      </c>
      <c r="J29" s="67"/>
      <c r="K29" s="67"/>
      <c r="L29" s="67"/>
      <c r="M29" s="67"/>
      <c r="N29" s="67"/>
    </row>
    <row r="30" spans="1:14" ht="15" x14ac:dyDescent="0.2">
      <c r="A30" s="1" t="s">
        <v>51</v>
      </c>
      <c r="B30" s="5" t="s">
        <v>14</v>
      </c>
      <c r="C30" s="27">
        <v>81110000</v>
      </c>
      <c r="D30" s="11" t="s">
        <v>200</v>
      </c>
      <c r="E30" s="11" t="s">
        <v>10</v>
      </c>
      <c r="F30" s="11">
        <v>1</v>
      </c>
      <c r="G30" s="14">
        <v>70</v>
      </c>
      <c r="H30" s="13">
        <v>0.4</v>
      </c>
      <c r="I30" s="12">
        <f>Table13457[[#This Row],[Contractor''s Standard Hourly Rate]]*(1-Table13457[[#This Row],[Contract Discount]])</f>
        <v>42</v>
      </c>
      <c r="J30" s="67"/>
      <c r="K30" s="67"/>
      <c r="L30" s="67"/>
      <c r="M30" s="67"/>
      <c r="N30" s="67"/>
    </row>
    <row r="31" spans="1:14" ht="60" x14ac:dyDescent="0.2">
      <c r="A31" s="1" t="s">
        <v>52</v>
      </c>
      <c r="B31" s="5" t="s">
        <v>15</v>
      </c>
      <c r="C31" s="27">
        <v>81110000</v>
      </c>
      <c r="D31" s="11" t="s">
        <v>201</v>
      </c>
      <c r="E31" s="11" t="s">
        <v>10</v>
      </c>
      <c r="F31" s="11">
        <v>1</v>
      </c>
      <c r="G31" s="14">
        <v>15</v>
      </c>
      <c r="H31" s="13">
        <v>0.4</v>
      </c>
      <c r="I31" s="12">
        <f>Table13457[[#This Row],[Contractor''s Standard Hourly Rate]]*(1-Table13457[[#This Row],[Contract Discount]])</f>
        <v>9</v>
      </c>
      <c r="J31" s="67"/>
      <c r="K31" s="67"/>
      <c r="L31" s="67"/>
      <c r="M31" s="67"/>
      <c r="N31" s="67"/>
    </row>
    <row r="32" spans="1:14" ht="45" x14ac:dyDescent="0.2">
      <c r="A32" s="1" t="s">
        <v>53</v>
      </c>
      <c r="B32" s="6" t="s">
        <v>16</v>
      </c>
      <c r="C32" s="27">
        <v>81110000</v>
      </c>
      <c r="D32" s="11" t="s">
        <v>202</v>
      </c>
      <c r="E32" s="11" t="s">
        <v>10</v>
      </c>
      <c r="F32" s="11">
        <v>1</v>
      </c>
      <c r="G32" s="14">
        <v>0</v>
      </c>
      <c r="H32" s="13">
        <v>0.4</v>
      </c>
      <c r="I32" s="12">
        <f>Table13457[[#This Row],[Contractor''s Standard Hourly Rate]]*(1-Table13457[[#This Row],[Contract Discount]])</f>
        <v>0</v>
      </c>
      <c r="J32" s="67"/>
      <c r="K32" s="67"/>
      <c r="L32" s="67"/>
      <c r="M32" s="67"/>
      <c r="N32" s="67"/>
    </row>
    <row r="33" spans="1:14" ht="30" x14ac:dyDescent="0.2">
      <c r="A33" s="1" t="s">
        <v>54</v>
      </c>
      <c r="B33" s="5" t="s">
        <v>17</v>
      </c>
      <c r="C33" s="27">
        <v>81110000</v>
      </c>
      <c r="D33" s="11" t="s">
        <v>203</v>
      </c>
      <c r="E33" s="11" t="s">
        <v>10</v>
      </c>
      <c r="F33" s="11">
        <v>1</v>
      </c>
      <c r="G33" s="14">
        <v>0</v>
      </c>
      <c r="H33" s="13">
        <v>0.4</v>
      </c>
      <c r="I33" s="12">
        <f>Table13457[[#This Row],[Contractor''s Standard Hourly Rate]]*(1-Table13457[[#This Row],[Contract Discount]])</f>
        <v>0</v>
      </c>
      <c r="J33" s="67"/>
      <c r="K33" s="67"/>
      <c r="L33" s="67"/>
      <c r="M33" s="67"/>
      <c r="N33" s="67"/>
    </row>
    <row r="34" spans="1:14" ht="30" x14ac:dyDescent="0.2">
      <c r="A34" s="1" t="s">
        <v>55</v>
      </c>
      <c r="B34" s="5" t="s">
        <v>18</v>
      </c>
      <c r="C34" s="27">
        <v>81110000</v>
      </c>
      <c r="D34" s="11" t="s">
        <v>204</v>
      </c>
      <c r="E34" s="11" t="s">
        <v>10</v>
      </c>
      <c r="F34" s="11">
        <v>1</v>
      </c>
      <c r="G34" s="14">
        <v>70</v>
      </c>
      <c r="H34" s="13">
        <v>0.4</v>
      </c>
      <c r="I34" s="12">
        <f>Table13457[[#This Row],[Contractor''s Standard Hourly Rate]]*(1-Table13457[[#This Row],[Contract Discount]])</f>
        <v>42</v>
      </c>
      <c r="J34" s="67"/>
      <c r="K34" s="67"/>
      <c r="L34" s="67"/>
      <c r="M34" s="67"/>
      <c r="N34" s="67"/>
    </row>
    <row r="35" spans="1:14" ht="30" x14ac:dyDescent="0.2">
      <c r="A35" s="1" t="s">
        <v>56</v>
      </c>
      <c r="B35" s="5" t="s">
        <v>19</v>
      </c>
      <c r="C35" s="27">
        <v>81110000</v>
      </c>
      <c r="D35" s="11" t="s">
        <v>205</v>
      </c>
      <c r="E35" s="11" t="s">
        <v>10</v>
      </c>
      <c r="F35" s="11">
        <v>1</v>
      </c>
      <c r="G35" s="14">
        <v>140</v>
      </c>
      <c r="H35" s="13">
        <v>0.4</v>
      </c>
      <c r="I35" s="12">
        <f>Table13457[[#This Row],[Contractor''s Standard Hourly Rate]]*(1-Table13457[[#This Row],[Contract Discount]])</f>
        <v>84</v>
      </c>
      <c r="J35" s="67"/>
      <c r="K35" s="67"/>
      <c r="L35" s="67"/>
      <c r="M35" s="67"/>
      <c r="N35" s="67"/>
    </row>
    <row r="36" spans="1:14" x14ac:dyDescent="0.25">
      <c r="A36" s="66" t="s">
        <v>223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</row>
    <row r="37" spans="1:14" ht="15" hidden="1" x14ac:dyDescent="0.2">
      <c r="A37" s="35"/>
    </row>
    <row r="52" spans="2:14" s="36" customFormat="1" hidden="1" x14ac:dyDescent="0.25">
      <c r="B52" s="28"/>
      <c r="C52" s="28"/>
      <c r="D52" s="28"/>
      <c r="E52" s="28"/>
      <c r="F52" s="28"/>
      <c r="G52" s="28"/>
      <c r="H52" s="35"/>
      <c r="I52" s="28"/>
      <c r="J52" s="28"/>
      <c r="K52" s="28"/>
      <c r="L52" s="28"/>
      <c r="M52" s="35"/>
      <c r="N52" s="28"/>
    </row>
    <row r="53" spans="2:14" s="36" customFormat="1" hidden="1" x14ac:dyDescent="0.25">
      <c r="B53" s="28"/>
      <c r="C53" s="28"/>
      <c r="D53" s="28"/>
      <c r="E53" s="28"/>
      <c r="F53" s="28"/>
      <c r="G53" s="28"/>
      <c r="H53" s="35"/>
      <c r="I53" s="28"/>
      <c r="J53" s="28"/>
      <c r="K53" s="28"/>
      <c r="L53" s="28"/>
      <c r="M53" s="35"/>
      <c r="N53" s="28"/>
    </row>
    <row r="54" spans="2:14" s="36" customFormat="1" hidden="1" x14ac:dyDescent="0.25">
      <c r="B54" s="28"/>
      <c r="C54" s="28"/>
      <c r="D54" s="28"/>
      <c r="E54" s="28"/>
      <c r="F54" s="28"/>
      <c r="G54" s="28"/>
      <c r="H54" s="35"/>
      <c r="I54" s="28"/>
      <c r="J54" s="28"/>
      <c r="K54" s="28"/>
      <c r="L54" s="28"/>
      <c r="M54" s="35"/>
      <c r="N54" s="28"/>
    </row>
    <row r="55" spans="2:14" s="36" customFormat="1" hidden="1" x14ac:dyDescent="0.25">
      <c r="B55" s="28"/>
      <c r="C55" s="28"/>
      <c r="D55" s="28"/>
      <c r="E55" s="28"/>
      <c r="F55" s="28"/>
      <c r="G55" s="28"/>
      <c r="H55" s="35"/>
      <c r="I55" s="28"/>
      <c r="J55" s="28"/>
      <c r="K55" s="28"/>
      <c r="L55" s="28"/>
      <c r="M55" s="35"/>
      <c r="N55" s="28"/>
    </row>
    <row r="56" spans="2:14" s="36" customFormat="1" hidden="1" x14ac:dyDescent="0.25">
      <c r="B56" s="28"/>
      <c r="C56" s="28"/>
      <c r="D56" s="28"/>
      <c r="E56" s="28"/>
      <c r="F56" s="28"/>
      <c r="G56" s="28"/>
      <c r="H56" s="35"/>
      <c r="I56" s="28"/>
      <c r="J56" s="28"/>
      <c r="K56" s="28"/>
      <c r="L56" s="28"/>
      <c r="M56" s="35"/>
      <c r="N56" s="28"/>
    </row>
    <row r="57" spans="2:14" s="36" customFormat="1" hidden="1" x14ac:dyDescent="0.25">
      <c r="B57" s="28"/>
      <c r="C57" s="28"/>
      <c r="D57" s="28"/>
      <c r="E57" s="28"/>
      <c r="F57" s="28"/>
      <c r="G57" s="28"/>
      <c r="H57" s="35"/>
      <c r="I57" s="28"/>
      <c r="J57" s="28"/>
      <c r="K57" s="28"/>
      <c r="L57" s="28"/>
      <c r="M57" s="35"/>
      <c r="N57" s="28"/>
    </row>
    <row r="58" spans="2:14" s="36" customFormat="1" hidden="1" x14ac:dyDescent="0.25">
      <c r="B58" s="28"/>
      <c r="C58" s="28"/>
      <c r="D58" s="28"/>
      <c r="E58" s="28"/>
      <c r="F58" s="28"/>
      <c r="G58" s="28"/>
      <c r="H58" s="35"/>
      <c r="I58" s="28"/>
      <c r="J58" s="28"/>
      <c r="K58" s="28"/>
      <c r="L58" s="28"/>
      <c r="M58" s="35"/>
      <c r="N58" s="28"/>
    </row>
    <row r="59" spans="2:14" s="36" customFormat="1" hidden="1" x14ac:dyDescent="0.25">
      <c r="B59" s="28"/>
      <c r="C59" s="28"/>
      <c r="D59" s="28"/>
      <c r="E59" s="28"/>
      <c r="F59" s="28"/>
      <c r="G59" s="28"/>
      <c r="H59" s="35"/>
      <c r="I59" s="28"/>
      <c r="J59" s="28"/>
      <c r="K59" s="28"/>
      <c r="L59" s="28"/>
      <c r="M59" s="35"/>
      <c r="N59" s="28"/>
    </row>
    <row r="60" spans="2:14" s="36" customFormat="1" hidden="1" x14ac:dyDescent="0.25">
      <c r="B60" s="28"/>
      <c r="C60" s="28"/>
      <c r="D60" s="28"/>
      <c r="E60" s="28"/>
      <c r="F60" s="28"/>
      <c r="G60" s="28"/>
      <c r="H60" s="35"/>
      <c r="I60" s="28"/>
      <c r="J60" s="28"/>
      <c r="K60" s="28"/>
      <c r="L60" s="28"/>
      <c r="M60" s="35"/>
      <c r="N60" s="28"/>
    </row>
    <row r="61" spans="2:14" s="36" customFormat="1" hidden="1" x14ac:dyDescent="0.25">
      <c r="B61" s="28"/>
      <c r="C61" s="28"/>
      <c r="D61" s="28"/>
      <c r="E61" s="28"/>
      <c r="F61" s="28"/>
      <c r="G61" s="28"/>
      <c r="H61" s="35"/>
      <c r="I61" s="28"/>
      <c r="J61" s="28"/>
      <c r="K61" s="28"/>
      <c r="L61" s="28"/>
      <c r="M61" s="35"/>
      <c r="N61" s="28"/>
    </row>
    <row r="62" spans="2:14" s="36" customFormat="1" hidden="1" x14ac:dyDescent="0.25">
      <c r="B62" s="28"/>
      <c r="C62" s="28"/>
      <c r="D62" s="28"/>
      <c r="E62" s="28"/>
      <c r="F62" s="28"/>
      <c r="G62" s="28"/>
      <c r="H62" s="35"/>
      <c r="I62" s="28"/>
      <c r="J62" s="28"/>
      <c r="K62" s="28"/>
      <c r="L62" s="28"/>
      <c r="M62" s="35"/>
      <c r="N62" s="28"/>
    </row>
    <row r="63" spans="2:14" s="36" customFormat="1" hidden="1" x14ac:dyDescent="0.25">
      <c r="B63" s="28"/>
      <c r="C63" s="28"/>
      <c r="D63" s="28"/>
      <c r="E63" s="28"/>
      <c r="F63" s="28"/>
      <c r="G63" s="28"/>
      <c r="H63" s="35"/>
      <c r="I63" s="28"/>
      <c r="J63" s="28"/>
      <c r="K63" s="28"/>
      <c r="L63" s="28"/>
      <c r="M63" s="35"/>
      <c r="N63" s="28"/>
    </row>
    <row r="64" spans="2:14" s="36" customFormat="1" hidden="1" x14ac:dyDescent="0.25">
      <c r="B64" s="28"/>
      <c r="C64" s="28"/>
      <c r="D64" s="28"/>
      <c r="E64" s="28"/>
      <c r="F64" s="28"/>
      <c r="G64" s="28"/>
      <c r="H64" s="35"/>
      <c r="I64" s="28"/>
      <c r="J64" s="28"/>
      <c r="K64" s="28"/>
      <c r="L64" s="28"/>
      <c r="M64" s="35"/>
      <c r="N64" s="28"/>
    </row>
    <row r="65" spans="2:14" s="36" customFormat="1" hidden="1" x14ac:dyDescent="0.25">
      <c r="B65" s="28"/>
      <c r="C65" s="28"/>
      <c r="D65" s="28"/>
      <c r="E65" s="28"/>
      <c r="F65" s="28"/>
      <c r="G65" s="28"/>
      <c r="H65" s="35"/>
      <c r="I65" s="28"/>
      <c r="J65" s="28"/>
      <c r="K65" s="28"/>
      <c r="L65" s="28"/>
      <c r="M65" s="35"/>
      <c r="N65" s="28"/>
    </row>
    <row r="66" spans="2:14" s="36" customFormat="1" hidden="1" x14ac:dyDescent="0.25">
      <c r="B66" s="28"/>
      <c r="C66" s="28"/>
      <c r="D66" s="28"/>
      <c r="E66" s="28"/>
      <c r="F66" s="28"/>
      <c r="G66" s="28"/>
      <c r="H66" s="35"/>
      <c r="I66" s="28"/>
      <c r="J66" s="28"/>
      <c r="K66" s="28"/>
      <c r="L66" s="28"/>
      <c r="M66" s="35"/>
      <c r="N66" s="28"/>
    </row>
    <row r="67" spans="2:14" s="36" customFormat="1" hidden="1" x14ac:dyDescent="0.25">
      <c r="B67" s="28"/>
      <c r="C67" s="28"/>
      <c r="D67" s="28"/>
      <c r="E67" s="28"/>
      <c r="F67" s="28"/>
      <c r="G67" s="28"/>
      <c r="H67" s="35"/>
      <c r="I67" s="28"/>
      <c r="J67" s="28"/>
      <c r="K67" s="28"/>
      <c r="L67" s="28"/>
      <c r="M67" s="35"/>
      <c r="N67" s="28"/>
    </row>
    <row r="68" spans="2:14" s="36" customFormat="1" hidden="1" x14ac:dyDescent="0.25">
      <c r="B68" s="28"/>
      <c r="C68" s="28"/>
      <c r="D68" s="28"/>
      <c r="E68" s="28"/>
      <c r="F68" s="28"/>
      <c r="G68" s="28"/>
      <c r="H68" s="35"/>
      <c r="I68" s="28"/>
      <c r="J68" s="28"/>
      <c r="K68" s="28"/>
      <c r="L68" s="28"/>
      <c r="M68" s="35"/>
      <c r="N68" s="28"/>
    </row>
    <row r="69" spans="2:14" s="36" customFormat="1" hidden="1" x14ac:dyDescent="0.25">
      <c r="B69" s="28"/>
      <c r="C69" s="28"/>
      <c r="D69" s="28"/>
      <c r="E69" s="28"/>
      <c r="F69" s="28"/>
      <c r="G69" s="28"/>
      <c r="H69" s="35"/>
      <c r="I69" s="28"/>
      <c r="J69" s="28"/>
      <c r="K69" s="28"/>
      <c r="L69" s="28"/>
      <c r="M69" s="35"/>
      <c r="N69" s="28"/>
    </row>
    <row r="70" spans="2:14" s="36" customFormat="1" hidden="1" x14ac:dyDescent="0.25">
      <c r="B70" s="28"/>
      <c r="C70" s="28"/>
      <c r="D70" s="28"/>
      <c r="E70" s="28"/>
      <c r="F70" s="28"/>
      <c r="G70" s="28"/>
      <c r="H70" s="35"/>
      <c r="I70" s="28"/>
      <c r="J70" s="28"/>
      <c r="K70" s="28"/>
      <c r="L70" s="28"/>
      <c r="M70" s="35"/>
      <c r="N70" s="28"/>
    </row>
    <row r="71" spans="2:14" s="36" customFormat="1" hidden="1" x14ac:dyDescent="0.25">
      <c r="B71" s="28"/>
      <c r="C71" s="28"/>
      <c r="D71" s="28"/>
      <c r="E71" s="28"/>
      <c r="F71" s="28"/>
      <c r="G71" s="28"/>
      <c r="H71" s="35"/>
      <c r="I71" s="28"/>
      <c r="J71" s="28"/>
      <c r="K71" s="28"/>
      <c r="L71" s="28"/>
      <c r="M71" s="35"/>
      <c r="N71" s="28"/>
    </row>
    <row r="72" spans="2:14" s="36" customFormat="1" hidden="1" x14ac:dyDescent="0.25">
      <c r="B72" s="28"/>
      <c r="C72" s="28"/>
      <c r="D72" s="28"/>
      <c r="E72" s="28"/>
      <c r="F72" s="28"/>
      <c r="G72" s="28"/>
      <c r="H72" s="35"/>
      <c r="I72" s="28"/>
      <c r="J72" s="28"/>
      <c r="K72" s="28"/>
      <c r="L72" s="28"/>
      <c r="M72" s="35"/>
      <c r="N72" s="28"/>
    </row>
    <row r="73" spans="2:14" s="36" customFormat="1" hidden="1" x14ac:dyDescent="0.25">
      <c r="B73" s="28"/>
      <c r="C73" s="28"/>
      <c r="D73" s="28"/>
      <c r="E73" s="28"/>
      <c r="F73" s="28"/>
      <c r="G73" s="28"/>
      <c r="H73" s="35"/>
      <c r="I73" s="28"/>
      <c r="J73" s="28"/>
      <c r="K73" s="28"/>
      <c r="L73" s="28"/>
      <c r="M73" s="35"/>
      <c r="N73" s="28"/>
    </row>
    <row r="74" spans="2:14" s="36" customFormat="1" hidden="1" x14ac:dyDescent="0.25">
      <c r="B74" s="28"/>
      <c r="C74" s="28"/>
      <c r="D74" s="28"/>
      <c r="E74" s="28"/>
      <c r="F74" s="28"/>
      <c r="G74" s="28"/>
      <c r="H74" s="35"/>
      <c r="I74" s="28"/>
      <c r="J74" s="28"/>
      <c r="K74" s="28"/>
      <c r="L74" s="28"/>
      <c r="M74" s="35"/>
      <c r="N74" s="28"/>
    </row>
    <row r="75" spans="2:14" s="36" customFormat="1" hidden="1" x14ac:dyDescent="0.25">
      <c r="B75" s="28"/>
      <c r="C75" s="28"/>
      <c r="D75" s="28"/>
      <c r="E75" s="28"/>
      <c r="F75" s="28"/>
      <c r="G75" s="28"/>
      <c r="H75" s="35"/>
      <c r="I75" s="28"/>
      <c r="J75" s="28"/>
      <c r="K75" s="28"/>
      <c r="L75" s="28"/>
      <c r="M75" s="35"/>
      <c r="N75" s="28"/>
    </row>
    <row r="76" spans="2:14" s="36" customFormat="1" hidden="1" x14ac:dyDescent="0.25">
      <c r="B76" s="28"/>
      <c r="C76" s="28"/>
      <c r="D76" s="28"/>
      <c r="E76" s="28"/>
      <c r="F76" s="28"/>
      <c r="G76" s="28"/>
      <c r="H76" s="35"/>
      <c r="I76" s="28"/>
      <c r="J76" s="28"/>
      <c r="K76" s="28"/>
      <c r="L76" s="28"/>
      <c r="M76" s="35"/>
      <c r="N76" s="28"/>
    </row>
    <row r="77" spans="2:14" s="36" customFormat="1" hidden="1" x14ac:dyDescent="0.25">
      <c r="B77" s="28"/>
      <c r="C77" s="28"/>
      <c r="D77" s="28"/>
      <c r="E77" s="28"/>
      <c r="F77" s="28"/>
      <c r="G77" s="28"/>
      <c r="H77" s="35"/>
      <c r="I77" s="28"/>
      <c r="J77" s="28"/>
      <c r="K77" s="28"/>
      <c r="L77" s="28"/>
      <c r="M77" s="35"/>
      <c r="N77" s="28"/>
    </row>
    <row r="78" spans="2:14" s="36" customFormat="1" hidden="1" x14ac:dyDescent="0.25">
      <c r="B78" s="28"/>
      <c r="C78" s="28"/>
      <c r="D78" s="28"/>
      <c r="E78" s="28"/>
      <c r="F78" s="28"/>
      <c r="G78" s="28"/>
      <c r="H78" s="35"/>
      <c r="I78" s="28"/>
      <c r="J78" s="28"/>
      <c r="K78" s="28"/>
      <c r="L78" s="28"/>
      <c r="M78" s="35"/>
      <c r="N78" s="28"/>
    </row>
    <row r="79" spans="2:14" s="36" customFormat="1" hidden="1" x14ac:dyDescent="0.25">
      <c r="B79" s="28"/>
      <c r="C79" s="28"/>
      <c r="D79" s="28"/>
      <c r="E79" s="28"/>
      <c r="F79" s="28"/>
      <c r="G79" s="28"/>
      <c r="H79" s="35"/>
      <c r="I79" s="28"/>
      <c r="J79" s="28"/>
      <c r="K79" s="28"/>
      <c r="L79" s="28"/>
      <c r="M79" s="35"/>
      <c r="N79" s="28"/>
    </row>
    <row r="80" spans="2:14" s="36" customFormat="1" hidden="1" x14ac:dyDescent="0.25">
      <c r="B80" s="28"/>
      <c r="C80" s="28"/>
      <c r="D80" s="28"/>
      <c r="E80" s="28"/>
      <c r="F80" s="28"/>
      <c r="G80" s="28"/>
      <c r="H80" s="35"/>
      <c r="I80" s="28"/>
      <c r="J80" s="28"/>
      <c r="K80" s="28"/>
      <c r="L80" s="28"/>
      <c r="M80" s="35"/>
      <c r="N80" s="28"/>
    </row>
    <row r="81" spans="2:14" s="36" customFormat="1" hidden="1" x14ac:dyDescent="0.25">
      <c r="B81" s="28"/>
      <c r="C81" s="28"/>
      <c r="D81" s="28"/>
      <c r="E81" s="28"/>
      <c r="F81" s="28"/>
      <c r="G81" s="28"/>
      <c r="H81" s="35"/>
      <c r="I81" s="28"/>
      <c r="J81" s="28"/>
      <c r="K81" s="28"/>
      <c r="L81" s="28"/>
      <c r="M81" s="35"/>
      <c r="N81" s="28"/>
    </row>
    <row r="82" spans="2:14" s="36" customFormat="1" hidden="1" x14ac:dyDescent="0.25">
      <c r="B82" s="28"/>
      <c r="C82" s="28"/>
      <c r="D82" s="28"/>
      <c r="E82" s="28"/>
      <c r="F82" s="28"/>
      <c r="G82" s="28"/>
      <c r="H82" s="35"/>
      <c r="I82" s="28"/>
      <c r="J82" s="28"/>
      <c r="K82" s="28"/>
      <c r="L82" s="28"/>
      <c r="M82" s="35"/>
      <c r="N82" s="28"/>
    </row>
    <row r="83" spans="2:14" s="36" customFormat="1" hidden="1" x14ac:dyDescent="0.25">
      <c r="B83" s="28"/>
      <c r="C83" s="28"/>
      <c r="D83" s="28"/>
      <c r="E83" s="28"/>
      <c r="F83" s="28"/>
      <c r="G83" s="28"/>
      <c r="H83" s="35"/>
      <c r="I83" s="28"/>
      <c r="J83" s="28"/>
      <c r="K83" s="28"/>
      <c r="L83" s="28"/>
      <c r="M83" s="35"/>
      <c r="N83" s="28"/>
    </row>
    <row r="84" spans="2:14" s="36" customFormat="1" hidden="1" x14ac:dyDescent="0.25">
      <c r="B84" s="28"/>
      <c r="C84" s="28"/>
      <c r="D84" s="28"/>
      <c r="E84" s="28"/>
      <c r="F84" s="28"/>
      <c r="G84" s="28"/>
      <c r="H84" s="35"/>
      <c r="I84" s="28"/>
      <c r="J84" s="28"/>
      <c r="K84" s="28"/>
      <c r="L84" s="28"/>
      <c r="M84" s="35"/>
      <c r="N84" s="28"/>
    </row>
    <row r="85" spans="2:14" s="36" customFormat="1" hidden="1" x14ac:dyDescent="0.25">
      <c r="B85" s="28"/>
      <c r="C85" s="28"/>
      <c r="D85" s="28"/>
      <c r="E85" s="28"/>
      <c r="F85" s="28"/>
      <c r="G85" s="28"/>
      <c r="H85" s="35"/>
      <c r="I85" s="28"/>
      <c r="J85" s="28"/>
      <c r="K85" s="28"/>
      <c r="L85" s="28"/>
      <c r="M85" s="35"/>
      <c r="N85" s="28"/>
    </row>
    <row r="86" spans="2:14" s="36" customFormat="1" hidden="1" x14ac:dyDescent="0.25">
      <c r="B86" s="28"/>
      <c r="C86" s="28"/>
      <c r="D86" s="28"/>
      <c r="E86" s="28"/>
      <c r="F86" s="28"/>
      <c r="G86" s="28"/>
      <c r="H86" s="35"/>
      <c r="I86" s="28"/>
      <c r="J86" s="28"/>
      <c r="K86" s="28"/>
      <c r="L86" s="28"/>
      <c r="M86" s="35"/>
      <c r="N86" s="28"/>
    </row>
    <row r="87" spans="2:14" s="36" customFormat="1" hidden="1" x14ac:dyDescent="0.25">
      <c r="B87" s="28"/>
      <c r="C87" s="28"/>
      <c r="D87" s="28"/>
      <c r="E87" s="28"/>
      <c r="F87" s="28"/>
      <c r="G87" s="28"/>
      <c r="H87" s="35"/>
      <c r="I87" s="28"/>
      <c r="J87" s="28"/>
      <c r="K87" s="28"/>
      <c r="L87" s="28"/>
      <c r="M87" s="35"/>
      <c r="N87" s="28"/>
    </row>
    <row r="88" spans="2:14" s="36" customFormat="1" hidden="1" x14ac:dyDescent="0.25">
      <c r="B88" s="28"/>
      <c r="C88" s="28"/>
      <c r="D88" s="28"/>
      <c r="E88" s="28"/>
      <c r="F88" s="28"/>
      <c r="G88" s="28"/>
      <c r="H88" s="35"/>
      <c r="I88" s="28"/>
      <c r="J88" s="28"/>
      <c r="K88" s="28"/>
      <c r="L88" s="28"/>
      <c r="M88" s="35"/>
      <c r="N88" s="28"/>
    </row>
    <row r="89" spans="2:14" s="36" customFormat="1" hidden="1" x14ac:dyDescent="0.25">
      <c r="B89" s="28"/>
      <c r="C89" s="28"/>
      <c r="D89" s="28"/>
      <c r="E89" s="28"/>
      <c r="F89" s="28"/>
      <c r="G89" s="28"/>
      <c r="H89" s="35"/>
      <c r="I89" s="28"/>
      <c r="J89" s="28"/>
      <c r="K89" s="28"/>
      <c r="L89" s="28"/>
      <c r="M89" s="35"/>
      <c r="N89" s="28"/>
    </row>
    <row r="90" spans="2:14" s="36" customFormat="1" hidden="1" x14ac:dyDescent="0.25">
      <c r="B90" s="28"/>
      <c r="C90" s="28"/>
      <c r="D90" s="28"/>
      <c r="E90" s="28"/>
      <c r="F90" s="28"/>
      <c r="G90" s="28"/>
      <c r="H90" s="35"/>
      <c r="I90" s="28"/>
      <c r="J90" s="28"/>
      <c r="K90" s="28"/>
      <c r="L90" s="28"/>
      <c r="M90" s="35"/>
      <c r="N90" s="28"/>
    </row>
    <row r="91" spans="2:14" s="36" customFormat="1" hidden="1" x14ac:dyDescent="0.25">
      <c r="B91" s="28"/>
      <c r="C91" s="28"/>
      <c r="D91" s="28"/>
      <c r="E91" s="28"/>
      <c r="F91" s="28"/>
      <c r="G91" s="28"/>
      <c r="H91" s="35"/>
      <c r="I91" s="28"/>
      <c r="J91" s="28"/>
      <c r="K91" s="28"/>
      <c r="L91" s="28"/>
      <c r="M91" s="35"/>
      <c r="N91" s="28"/>
    </row>
    <row r="92" spans="2:14" s="36" customFormat="1" hidden="1" x14ac:dyDescent="0.25">
      <c r="B92" s="28"/>
      <c r="C92" s="28"/>
      <c r="D92" s="28"/>
      <c r="E92" s="28"/>
      <c r="F92" s="28"/>
      <c r="G92" s="28"/>
      <c r="H92" s="35"/>
      <c r="I92" s="28"/>
      <c r="J92" s="28"/>
      <c r="K92" s="28"/>
      <c r="L92" s="28"/>
      <c r="M92" s="35"/>
      <c r="N92" s="28"/>
    </row>
    <row r="93" spans="2:14" s="36" customFormat="1" hidden="1" x14ac:dyDescent="0.25">
      <c r="B93" s="28"/>
      <c r="C93" s="28"/>
      <c r="D93" s="28"/>
      <c r="E93" s="28"/>
      <c r="F93" s="28"/>
      <c r="G93" s="28"/>
      <c r="H93" s="35"/>
      <c r="I93" s="28"/>
      <c r="J93" s="28"/>
      <c r="K93" s="28"/>
      <c r="L93" s="28"/>
      <c r="M93" s="35"/>
      <c r="N93" s="28"/>
    </row>
    <row r="94" spans="2:14" s="36" customFormat="1" hidden="1" x14ac:dyDescent="0.25">
      <c r="B94" s="28"/>
      <c r="C94" s="28"/>
      <c r="D94" s="28"/>
      <c r="E94" s="28"/>
      <c r="F94" s="28"/>
      <c r="G94" s="28"/>
      <c r="H94" s="35"/>
      <c r="I94" s="28"/>
      <c r="J94" s="28"/>
      <c r="K94" s="28"/>
      <c r="L94" s="28"/>
      <c r="M94" s="35"/>
      <c r="N94" s="28"/>
    </row>
    <row r="95" spans="2:14" s="36" customFormat="1" hidden="1" x14ac:dyDescent="0.25">
      <c r="B95" s="28"/>
      <c r="C95" s="28"/>
      <c r="D95" s="28"/>
      <c r="E95" s="28"/>
      <c r="F95" s="28"/>
      <c r="G95" s="28"/>
      <c r="H95" s="35"/>
      <c r="I95" s="28"/>
      <c r="J95" s="28"/>
      <c r="K95" s="28"/>
      <c r="L95" s="28"/>
      <c r="M95" s="35"/>
      <c r="N95" s="28"/>
    </row>
    <row r="96" spans="2:14" s="36" customFormat="1" hidden="1" x14ac:dyDescent="0.25">
      <c r="B96" s="28"/>
      <c r="C96" s="28"/>
      <c r="D96" s="28"/>
      <c r="E96" s="28"/>
      <c r="F96" s="28"/>
      <c r="G96" s="28"/>
      <c r="H96" s="35"/>
      <c r="I96" s="28"/>
      <c r="J96" s="28"/>
      <c r="K96" s="28"/>
      <c r="L96" s="28"/>
      <c r="M96" s="35"/>
      <c r="N96" s="28"/>
    </row>
    <row r="97" spans="2:14" s="36" customFormat="1" hidden="1" x14ac:dyDescent="0.25">
      <c r="B97" s="28"/>
      <c r="C97" s="28"/>
      <c r="D97" s="28"/>
      <c r="E97" s="28"/>
      <c r="F97" s="28"/>
      <c r="G97" s="28"/>
      <c r="H97" s="35"/>
      <c r="I97" s="28"/>
      <c r="J97" s="28"/>
      <c r="K97" s="28"/>
      <c r="L97" s="28"/>
      <c r="M97" s="35"/>
      <c r="N97" s="28"/>
    </row>
    <row r="98" spans="2:14" s="36" customFormat="1" hidden="1" x14ac:dyDescent="0.25">
      <c r="B98" s="28"/>
      <c r="C98" s="28"/>
      <c r="D98" s="28"/>
      <c r="E98" s="28"/>
      <c r="F98" s="28"/>
      <c r="G98" s="28"/>
      <c r="H98" s="35"/>
      <c r="I98" s="28"/>
      <c r="J98" s="28"/>
      <c r="K98" s="28"/>
      <c r="L98" s="28"/>
      <c r="M98" s="35"/>
      <c r="N98" s="28"/>
    </row>
    <row r="99" spans="2:14" s="36" customFormat="1" hidden="1" x14ac:dyDescent="0.25">
      <c r="B99" s="28"/>
      <c r="C99" s="28"/>
      <c r="D99" s="28"/>
      <c r="E99" s="28"/>
      <c r="F99" s="28"/>
      <c r="G99" s="28"/>
      <c r="H99" s="35"/>
      <c r="I99" s="28"/>
      <c r="J99" s="28"/>
      <c r="K99" s="28"/>
      <c r="L99" s="28"/>
      <c r="M99" s="35"/>
      <c r="N99" s="28"/>
    </row>
    <row r="100" spans="2:14" s="36" customFormat="1" hidden="1" x14ac:dyDescent="0.25">
      <c r="B100" s="28"/>
      <c r="C100" s="28"/>
      <c r="D100" s="28"/>
      <c r="E100" s="28"/>
      <c r="F100" s="28"/>
      <c r="G100" s="28"/>
      <c r="H100" s="35"/>
      <c r="I100" s="28"/>
      <c r="J100" s="28"/>
      <c r="K100" s="28"/>
      <c r="L100" s="28"/>
      <c r="M100" s="35"/>
      <c r="N100" s="28"/>
    </row>
    <row r="101" spans="2:14" s="36" customFormat="1" hidden="1" x14ac:dyDescent="0.25">
      <c r="B101" s="28"/>
      <c r="C101" s="28"/>
      <c r="D101" s="28"/>
      <c r="E101" s="28"/>
      <c r="F101" s="28"/>
      <c r="G101" s="28"/>
      <c r="H101" s="35"/>
      <c r="I101" s="28"/>
      <c r="J101" s="28"/>
      <c r="K101" s="28"/>
      <c r="L101" s="28"/>
      <c r="M101" s="35"/>
      <c r="N101" s="28"/>
    </row>
    <row r="102" spans="2:14" s="36" customFormat="1" hidden="1" x14ac:dyDescent="0.25">
      <c r="B102" s="28"/>
      <c r="C102" s="28"/>
      <c r="D102" s="28"/>
      <c r="E102" s="28"/>
      <c r="F102" s="28"/>
      <c r="G102" s="28"/>
      <c r="H102" s="35"/>
      <c r="I102" s="28"/>
      <c r="J102" s="28"/>
      <c r="K102" s="28"/>
      <c r="L102" s="28"/>
      <c r="M102" s="35"/>
      <c r="N102" s="28"/>
    </row>
    <row r="103" spans="2:14" s="36" customFormat="1" hidden="1" x14ac:dyDescent="0.25">
      <c r="B103" s="28"/>
      <c r="C103" s="28"/>
      <c r="D103" s="28"/>
      <c r="E103" s="28"/>
      <c r="F103" s="28"/>
      <c r="G103" s="28"/>
      <c r="H103" s="35"/>
      <c r="I103" s="28"/>
      <c r="J103" s="28"/>
      <c r="K103" s="28"/>
      <c r="L103" s="28"/>
      <c r="M103" s="35"/>
      <c r="N103" s="28"/>
    </row>
    <row r="104" spans="2:14" s="36" customFormat="1" hidden="1" x14ac:dyDescent="0.25">
      <c r="B104" s="28"/>
      <c r="C104" s="28"/>
      <c r="D104" s="28"/>
      <c r="E104" s="28"/>
      <c r="F104" s="28"/>
      <c r="G104" s="28"/>
      <c r="H104" s="35"/>
      <c r="I104" s="28"/>
      <c r="J104" s="28"/>
      <c r="K104" s="28"/>
      <c r="L104" s="28"/>
      <c r="M104" s="35"/>
      <c r="N104" s="28"/>
    </row>
    <row r="105" spans="2:14" s="36" customFormat="1" hidden="1" x14ac:dyDescent="0.25">
      <c r="B105" s="28"/>
      <c r="C105" s="28"/>
      <c r="D105" s="28"/>
      <c r="E105" s="28"/>
      <c r="F105" s="28"/>
      <c r="G105" s="28"/>
      <c r="H105" s="35"/>
      <c r="I105" s="28"/>
      <c r="J105" s="28"/>
      <c r="K105" s="28"/>
      <c r="L105" s="28"/>
      <c r="M105" s="35"/>
      <c r="N105" s="28"/>
    </row>
    <row r="106" spans="2:14" s="36" customFormat="1" hidden="1" x14ac:dyDescent="0.25">
      <c r="B106" s="28"/>
      <c r="C106" s="28"/>
      <c r="D106" s="28"/>
      <c r="E106" s="28"/>
      <c r="F106" s="28"/>
      <c r="G106" s="28"/>
      <c r="H106" s="35"/>
      <c r="I106" s="28"/>
      <c r="J106" s="28"/>
      <c r="K106" s="28"/>
      <c r="L106" s="28"/>
      <c r="M106" s="35"/>
      <c r="N106" s="28"/>
    </row>
    <row r="107" spans="2:14" s="36" customFormat="1" hidden="1" x14ac:dyDescent="0.25">
      <c r="B107" s="28"/>
      <c r="C107" s="28"/>
      <c r="D107" s="28"/>
      <c r="E107" s="28"/>
      <c r="F107" s="28"/>
      <c r="G107" s="28"/>
      <c r="H107" s="35"/>
      <c r="I107" s="28"/>
      <c r="J107" s="28"/>
      <c r="K107" s="28"/>
      <c r="L107" s="28"/>
      <c r="M107" s="35"/>
      <c r="N107" s="28"/>
    </row>
    <row r="108" spans="2:14" s="36" customFormat="1" hidden="1" x14ac:dyDescent="0.25">
      <c r="B108" s="28"/>
      <c r="C108" s="28"/>
      <c r="D108" s="28"/>
      <c r="E108" s="28"/>
      <c r="F108" s="28"/>
      <c r="G108" s="28"/>
      <c r="H108" s="35"/>
      <c r="I108" s="28"/>
      <c r="J108" s="28"/>
      <c r="K108" s="28"/>
      <c r="L108" s="28"/>
      <c r="M108" s="35"/>
      <c r="N108" s="28"/>
    </row>
    <row r="109" spans="2:14" s="36" customFormat="1" hidden="1" x14ac:dyDescent="0.25">
      <c r="B109" s="28"/>
      <c r="C109" s="28"/>
      <c r="D109" s="28"/>
      <c r="E109" s="28"/>
      <c r="F109" s="28"/>
      <c r="G109" s="28"/>
      <c r="H109" s="35"/>
      <c r="I109" s="28"/>
      <c r="J109" s="28"/>
      <c r="K109" s="28"/>
      <c r="L109" s="28"/>
      <c r="M109" s="35"/>
      <c r="N109" s="28"/>
    </row>
    <row r="110" spans="2:14" s="36" customFormat="1" hidden="1" x14ac:dyDescent="0.25">
      <c r="B110" s="28"/>
      <c r="C110" s="28"/>
      <c r="D110" s="28"/>
      <c r="E110" s="28"/>
      <c r="F110" s="28"/>
      <c r="G110" s="28"/>
      <c r="H110" s="35"/>
      <c r="I110" s="28"/>
      <c r="J110" s="28"/>
      <c r="K110" s="28"/>
      <c r="L110" s="28"/>
      <c r="M110" s="35"/>
      <c r="N110" s="28"/>
    </row>
    <row r="111" spans="2:14" s="36" customFormat="1" hidden="1" x14ac:dyDescent="0.25">
      <c r="B111" s="28"/>
      <c r="C111" s="28"/>
      <c r="D111" s="28"/>
      <c r="E111" s="28"/>
      <c r="F111" s="28"/>
      <c r="G111" s="28"/>
      <c r="H111" s="35"/>
      <c r="I111" s="28"/>
      <c r="J111" s="28"/>
      <c r="K111" s="28"/>
      <c r="L111" s="28"/>
      <c r="M111" s="35"/>
      <c r="N111" s="28"/>
    </row>
    <row r="112" spans="2:14" s="36" customFormat="1" hidden="1" x14ac:dyDescent="0.25">
      <c r="B112" s="28"/>
      <c r="C112" s="28"/>
      <c r="D112" s="28"/>
      <c r="E112" s="28"/>
      <c r="F112" s="28"/>
      <c r="G112" s="28"/>
      <c r="H112" s="35"/>
      <c r="I112" s="28"/>
      <c r="J112" s="28"/>
      <c r="K112" s="28"/>
      <c r="L112" s="28"/>
      <c r="M112" s="35"/>
      <c r="N112" s="28"/>
    </row>
    <row r="113" spans="2:14" s="36" customFormat="1" hidden="1" x14ac:dyDescent="0.25">
      <c r="B113" s="28"/>
      <c r="C113" s="28"/>
      <c r="D113" s="28"/>
      <c r="E113" s="28"/>
      <c r="F113" s="28"/>
      <c r="G113" s="28"/>
      <c r="H113" s="35"/>
      <c r="I113" s="28"/>
      <c r="J113" s="28"/>
      <c r="K113" s="28"/>
      <c r="L113" s="28"/>
      <c r="M113" s="35"/>
      <c r="N113" s="28"/>
    </row>
    <row r="114" spans="2:14" s="36" customFormat="1" hidden="1" x14ac:dyDescent="0.25">
      <c r="B114" s="28"/>
      <c r="C114" s="28"/>
      <c r="D114" s="28"/>
      <c r="E114" s="28"/>
      <c r="F114" s="28"/>
      <c r="G114" s="28"/>
      <c r="H114" s="35"/>
      <c r="I114" s="28"/>
      <c r="J114" s="28"/>
      <c r="K114" s="28"/>
      <c r="L114" s="28"/>
      <c r="M114" s="35"/>
      <c r="N114" s="28"/>
    </row>
    <row r="115" spans="2:14" s="36" customFormat="1" hidden="1" x14ac:dyDescent="0.25">
      <c r="B115" s="28"/>
      <c r="C115" s="28"/>
      <c r="D115" s="28"/>
      <c r="E115" s="28"/>
      <c r="F115" s="28"/>
      <c r="G115" s="28"/>
      <c r="H115" s="35"/>
      <c r="I115" s="28"/>
      <c r="J115" s="28"/>
      <c r="K115" s="28"/>
      <c r="L115" s="28"/>
      <c r="M115" s="35"/>
      <c r="N115" s="28"/>
    </row>
    <row r="116" spans="2:14" s="36" customFormat="1" hidden="1" x14ac:dyDescent="0.25">
      <c r="B116" s="28"/>
      <c r="C116" s="28"/>
      <c r="D116" s="28"/>
      <c r="E116" s="28"/>
      <c r="F116" s="28"/>
      <c r="G116" s="28"/>
      <c r="H116" s="35"/>
      <c r="I116" s="28"/>
      <c r="J116" s="28"/>
      <c r="K116" s="28"/>
      <c r="L116" s="28"/>
      <c r="M116" s="35"/>
      <c r="N116" s="28"/>
    </row>
    <row r="117" spans="2:14" s="36" customFormat="1" hidden="1" x14ac:dyDescent="0.25">
      <c r="B117" s="28"/>
      <c r="C117" s="28"/>
      <c r="D117" s="28"/>
      <c r="E117" s="28"/>
      <c r="F117" s="28"/>
      <c r="G117" s="28"/>
      <c r="H117" s="35"/>
      <c r="I117" s="28"/>
      <c r="J117" s="28"/>
      <c r="K117" s="28"/>
      <c r="L117" s="28"/>
      <c r="M117" s="35"/>
      <c r="N117" s="28"/>
    </row>
    <row r="118" spans="2:14" s="36" customFormat="1" hidden="1" x14ac:dyDescent="0.25">
      <c r="B118" s="28"/>
      <c r="C118" s="28"/>
      <c r="D118" s="28"/>
      <c r="E118" s="28"/>
      <c r="F118" s="28"/>
      <c r="G118" s="28"/>
      <c r="H118" s="35"/>
      <c r="I118" s="28"/>
      <c r="J118" s="28"/>
      <c r="K118" s="28"/>
      <c r="L118" s="28"/>
      <c r="M118" s="35"/>
      <c r="N118" s="28"/>
    </row>
    <row r="119" spans="2:14" s="36" customFormat="1" hidden="1" x14ac:dyDescent="0.25">
      <c r="B119" s="28"/>
      <c r="C119" s="28"/>
      <c r="D119" s="28"/>
      <c r="E119" s="28"/>
      <c r="F119" s="28"/>
      <c r="G119" s="28"/>
      <c r="H119" s="35"/>
      <c r="I119" s="28"/>
      <c r="J119" s="28"/>
      <c r="K119" s="28"/>
      <c r="L119" s="28"/>
      <c r="M119" s="35"/>
      <c r="N119" s="28"/>
    </row>
    <row r="120" spans="2:14" s="36" customFormat="1" hidden="1" x14ac:dyDescent="0.25">
      <c r="B120" s="28"/>
      <c r="C120" s="28"/>
      <c r="D120" s="28"/>
      <c r="E120" s="28"/>
      <c r="F120" s="28"/>
      <c r="G120" s="28"/>
      <c r="H120" s="35"/>
      <c r="I120" s="28"/>
      <c r="J120" s="28"/>
      <c r="K120" s="28"/>
      <c r="L120" s="28"/>
      <c r="M120" s="35"/>
      <c r="N120" s="28"/>
    </row>
    <row r="121" spans="2:14" s="36" customFormat="1" hidden="1" x14ac:dyDescent="0.25">
      <c r="B121" s="28"/>
      <c r="C121" s="28"/>
      <c r="D121" s="28"/>
      <c r="E121" s="28"/>
      <c r="F121" s="28"/>
      <c r="G121" s="28"/>
      <c r="H121" s="35"/>
      <c r="I121" s="28"/>
      <c r="J121" s="28"/>
      <c r="K121" s="28"/>
      <c r="L121" s="28"/>
      <c r="M121" s="35"/>
      <c r="N121" s="28"/>
    </row>
    <row r="122" spans="2:14" s="36" customFormat="1" hidden="1" x14ac:dyDescent="0.25">
      <c r="B122" s="28"/>
      <c r="C122" s="28"/>
      <c r="D122" s="28"/>
      <c r="E122" s="28"/>
      <c r="F122" s="28"/>
      <c r="G122" s="28"/>
      <c r="H122" s="35"/>
      <c r="I122" s="28"/>
      <c r="J122" s="28"/>
      <c r="K122" s="28"/>
      <c r="L122" s="28"/>
      <c r="M122" s="35"/>
      <c r="N122" s="28"/>
    </row>
    <row r="123" spans="2:14" s="36" customFormat="1" hidden="1" x14ac:dyDescent="0.25">
      <c r="B123" s="28"/>
      <c r="C123" s="28"/>
      <c r="D123" s="28"/>
      <c r="E123" s="28"/>
      <c r="F123" s="28"/>
      <c r="G123" s="28"/>
      <c r="H123" s="35"/>
      <c r="I123" s="28"/>
      <c r="J123" s="28"/>
      <c r="K123" s="28"/>
      <c r="L123" s="28"/>
      <c r="M123" s="35"/>
      <c r="N123" s="28"/>
    </row>
    <row r="124" spans="2:14" s="36" customFormat="1" hidden="1" x14ac:dyDescent="0.25">
      <c r="B124" s="28"/>
      <c r="C124" s="28"/>
      <c r="D124" s="28"/>
      <c r="E124" s="28"/>
      <c r="F124" s="28"/>
      <c r="G124" s="28"/>
      <c r="H124" s="35"/>
      <c r="I124" s="28"/>
      <c r="J124" s="28"/>
      <c r="K124" s="28"/>
      <c r="L124" s="28"/>
      <c r="M124" s="35"/>
      <c r="N124" s="28"/>
    </row>
    <row r="125" spans="2:14" s="36" customFormat="1" hidden="1" x14ac:dyDescent="0.25">
      <c r="B125" s="28"/>
      <c r="C125" s="28"/>
      <c r="D125" s="28"/>
      <c r="E125" s="28"/>
      <c r="F125" s="28"/>
      <c r="G125" s="28"/>
      <c r="H125" s="35"/>
      <c r="I125" s="28"/>
      <c r="J125" s="28"/>
      <c r="K125" s="28"/>
      <c r="L125" s="28"/>
      <c r="M125" s="35"/>
      <c r="N125" s="28"/>
    </row>
    <row r="126" spans="2:14" s="36" customFormat="1" hidden="1" x14ac:dyDescent="0.25">
      <c r="B126" s="28"/>
      <c r="C126" s="28"/>
      <c r="D126" s="28"/>
      <c r="E126" s="28"/>
      <c r="F126" s="28"/>
      <c r="G126" s="28"/>
      <c r="H126" s="35"/>
      <c r="I126" s="28"/>
      <c r="J126" s="28"/>
      <c r="K126" s="28"/>
      <c r="L126" s="28"/>
      <c r="M126" s="35"/>
      <c r="N126" s="28"/>
    </row>
    <row r="127" spans="2:14" s="36" customFormat="1" hidden="1" x14ac:dyDescent="0.25">
      <c r="B127" s="28"/>
      <c r="C127" s="28"/>
      <c r="D127" s="28"/>
      <c r="E127" s="28"/>
      <c r="F127" s="28"/>
      <c r="G127" s="28"/>
      <c r="H127" s="35"/>
      <c r="I127" s="28"/>
      <c r="J127" s="28"/>
      <c r="K127" s="28"/>
      <c r="L127" s="28"/>
      <c r="M127" s="35"/>
      <c r="N127" s="28"/>
    </row>
    <row r="128" spans="2:14" s="36" customFormat="1" hidden="1" x14ac:dyDescent="0.25">
      <c r="B128" s="28"/>
      <c r="C128" s="28"/>
      <c r="D128" s="28"/>
      <c r="E128" s="28"/>
      <c r="F128" s="28"/>
      <c r="G128" s="28"/>
      <c r="H128" s="35"/>
      <c r="I128" s="28"/>
      <c r="J128" s="28"/>
      <c r="K128" s="28"/>
      <c r="L128" s="28"/>
      <c r="M128" s="35"/>
      <c r="N128" s="28"/>
    </row>
    <row r="129" spans="2:14" s="36" customFormat="1" hidden="1" x14ac:dyDescent="0.25">
      <c r="B129" s="28"/>
      <c r="C129" s="28"/>
      <c r="D129" s="28"/>
      <c r="E129" s="28"/>
      <c r="F129" s="28"/>
      <c r="G129" s="28"/>
      <c r="H129" s="35"/>
      <c r="I129" s="28"/>
      <c r="J129" s="28"/>
      <c r="K129" s="28"/>
      <c r="L129" s="28"/>
      <c r="M129" s="35"/>
      <c r="N129" s="28"/>
    </row>
    <row r="130" spans="2:14" s="36" customFormat="1" hidden="1" x14ac:dyDescent="0.25">
      <c r="B130" s="28"/>
      <c r="C130" s="28"/>
      <c r="D130" s="28"/>
      <c r="E130" s="28"/>
      <c r="F130" s="28"/>
      <c r="G130" s="28"/>
      <c r="H130" s="35"/>
      <c r="I130" s="28"/>
      <c r="J130" s="28"/>
      <c r="K130" s="28"/>
      <c r="L130" s="28"/>
      <c r="M130" s="35"/>
      <c r="N130" s="28"/>
    </row>
    <row r="131" spans="2:14" s="36" customFormat="1" hidden="1" x14ac:dyDescent="0.25">
      <c r="B131" s="28"/>
      <c r="C131" s="28"/>
      <c r="D131" s="28"/>
      <c r="E131" s="28"/>
      <c r="F131" s="28"/>
      <c r="G131" s="28"/>
      <c r="H131" s="35"/>
      <c r="I131" s="28"/>
      <c r="J131" s="28"/>
      <c r="K131" s="28"/>
      <c r="L131" s="28"/>
      <c r="M131" s="35"/>
      <c r="N131" s="28"/>
    </row>
    <row r="132" spans="2:14" s="36" customFormat="1" hidden="1" x14ac:dyDescent="0.25">
      <c r="B132" s="28"/>
      <c r="C132" s="28"/>
      <c r="D132" s="28"/>
      <c r="E132" s="28"/>
      <c r="F132" s="28"/>
      <c r="G132" s="28"/>
      <c r="H132" s="35"/>
      <c r="I132" s="28"/>
      <c r="J132" s="28"/>
      <c r="K132" s="28"/>
      <c r="L132" s="28"/>
      <c r="M132" s="35"/>
      <c r="N132" s="28"/>
    </row>
    <row r="133" spans="2:14" s="36" customFormat="1" hidden="1" x14ac:dyDescent="0.25">
      <c r="B133" s="28"/>
      <c r="C133" s="28"/>
      <c r="D133" s="28"/>
      <c r="E133" s="28"/>
      <c r="F133" s="28"/>
      <c r="G133" s="28"/>
      <c r="H133" s="35"/>
      <c r="I133" s="28"/>
      <c r="J133" s="28"/>
      <c r="K133" s="28"/>
      <c r="L133" s="28"/>
      <c r="M133" s="35"/>
      <c r="N133" s="28"/>
    </row>
    <row r="134" spans="2:14" s="36" customFormat="1" hidden="1" x14ac:dyDescent="0.25">
      <c r="B134" s="28"/>
      <c r="C134" s="28"/>
      <c r="D134" s="28"/>
      <c r="E134" s="28"/>
      <c r="F134" s="28"/>
      <c r="G134" s="28"/>
      <c r="H134" s="35"/>
      <c r="I134" s="28"/>
      <c r="J134" s="28"/>
      <c r="K134" s="28"/>
      <c r="L134" s="28"/>
      <c r="M134" s="35"/>
      <c r="N134" s="28"/>
    </row>
    <row r="135" spans="2:14" s="36" customFormat="1" hidden="1" x14ac:dyDescent="0.25">
      <c r="B135" s="28"/>
      <c r="C135" s="28"/>
      <c r="D135" s="28"/>
      <c r="E135" s="28"/>
      <c r="F135" s="28"/>
      <c r="G135" s="28"/>
      <c r="H135" s="35"/>
      <c r="I135" s="28"/>
      <c r="J135" s="28"/>
      <c r="K135" s="28"/>
      <c r="L135" s="28"/>
      <c r="M135" s="35"/>
      <c r="N135" s="28"/>
    </row>
    <row r="136" spans="2:14" s="36" customFormat="1" hidden="1" x14ac:dyDescent="0.25">
      <c r="B136" s="28"/>
      <c r="C136" s="28"/>
      <c r="D136" s="28"/>
      <c r="E136" s="28"/>
      <c r="F136" s="28"/>
      <c r="G136" s="28"/>
      <c r="H136" s="35"/>
      <c r="I136" s="28"/>
      <c r="J136" s="28"/>
      <c r="K136" s="28"/>
      <c r="L136" s="28"/>
      <c r="M136" s="35"/>
      <c r="N136" s="28"/>
    </row>
    <row r="137" spans="2:14" s="36" customFormat="1" hidden="1" x14ac:dyDescent="0.25">
      <c r="B137" s="28"/>
      <c r="C137" s="28"/>
      <c r="D137" s="28"/>
      <c r="E137" s="28"/>
      <c r="F137" s="28"/>
      <c r="G137" s="28"/>
      <c r="H137" s="35"/>
      <c r="I137" s="28"/>
      <c r="J137" s="28"/>
      <c r="K137" s="28"/>
      <c r="L137" s="28"/>
      <c r="M137" s="35"/>
      <c r="N137" s="28"/>
    </row>
    <row r="138" spans="2:14" s="36" customFormat="1" hidden="1" x14ac:dyDescent="0.25">
      <c r="B138" s="28"/>
      <c r="C138" s="28"/>
      <c r="D138" s="28"/>
      <c r="E138" s="28"/>
      <c r="F138" s="28"/>
      <c r="G138" s="28"/>
      <c r="H138" s="35"/>
      <c r="I138" s="28"/>
      <c r="J138" s="28"/>
      <c r="K138" s="28"/>
      <c r="L138" s="28"/>
      <c r="M138" s="35"/>
      <c r="N138" s="28"/>
    </row>
    <row r="139" spans="2:14" s="36" customFormat="1" hidden="1" x14ac:dyDescent="0.25">
      <c r="B139" s="28"/>
      <c r="C139" s="28"/>
      <c r="D139" s="28"/>
      <c r="E139" s="28"/>
      <c r="F139" s="28"/>
      <c r="G139" s="28"/>
      <c r="H139" s="35"/>
      <c r="I139" s="28"/>
      <c r="J139" s="28"/>
      <c r="K139" s="28"/>
      <c r="L139" s="28"/>
      <c r="M139" s="35"/>
      <c r="N139" s="28"/>
    </row>
    <row r="140" spans="2:14" s="36" customFormat="1" hidden="1" x14ac:dyDescent="0.25">
      <c r="B140" s="28"/>
      <c r="C140" s="28"/>
      <c r="D140" s="28"/>
      <c r="E140" s="28"/>
      <c r="F140" s="28"/>
      <c r="G140" s="28"/>
      <c r="H140" s="35"/>
      <c r="I140" s="28"/>
      <c r="J140" s="28"/>
      <c r="K140" s="28"/>
      <c r="L140" s="28"/>
      <c r="M140" s="35"/>
      <c r="N140" s="28"/>
    </row>
    <row r="141" spans="2:14" s="36" customFormat="1" hidden="1" x14ac:dyDescent="0.25">
      <c r="B141" s="28"/>
      <c r="C141" s="28"/>
      <c r="D141" s="28"/>
      <c r="E141" s="28"/>
      <c r="F141" s="28"/>
      <c r="G141" s="28"/>
      <c r="H141" s="35"/>
      <c r="I141" s="28"/>
      <c r="J141" s="28"/>
      <c r="K141" s="28"/>
      <c r="L141" s="28"/>
      <c r="M141" s="35"/>
      <c r="N141" s="28"/>
    </row>
    <row r="142" spans="2:14" s="36" customFormat="1" hidden="1" x14ac:dyDescent="0.25">
      <c r="B142" s="28"/>
      <c r="C142" s="28"/>
      <c r="D142" s="28"/>
      <c r="E142" s="28"/>
      <c r="F142" s="28"/>
      <c r="G142" s="28"/>
      <c r="H142" s="35"/>
      <c r="I142" s="28"/>
      <c r="J142" s="28"/>
      <c r="K142" s="28"/>
      <c r="L142" s="28"/>
      <c r="M142" s="35"/>
      <c r="N142" s="28"/>
    </row>
    <row r="143" spans="2:14" s="36" customFormat="1" hidden="1" x14ac:dyDescent="0.25">
      <c r="B143" s="28"/>
      <c r="C143" s="28"/>
      <c r="D143" s="28"/>
      <c r="E143" s="28"/>
      <c r="F143" s="28"/>
      <c r="G143" s="28"/>
      <c r="H143" s="35"/>
      <c r="I143" s="28"/>
      <c r="J143" s="28"/>
      <c r="K143" s="28"/>
      <c r="L143" s="28"/>
      <c r="M143" s="35"/>
      <c r="N143" s="28"/>
    </row>
    <row r="144" spans="2:14" s="36" customFormat="1" hidden="1" x14ac:dyDescent="0.25">
      <c r="B144" s="28"/>
      <c r="C144" s="28"/>
      <c r="D144" s="28"/>
      <c r="E144" s="28"/>
      <c r="F144" s="28"/>
      <c r="G144" s="28"/>
      <c r="H144" s="35"/>
      <c r="I144" s="28"/>
      <c r="J144" s="28"/>
      <c r="K144" s="28"/>
      <c r="L144" s="28"/>
      <c r="M144" s="35"/>
      <c r="N144" s="28"/>
    </row>
    <row r="145" spans="2:14" s="36" customFormat="1" hidden="1" x14ac:dyDescent="0.25">
      <c r="B145" s="28"/>
      <c r="C145" s="28"/>
      <c r="D145" s="28"/>
      <c r="E145" s="28"/>
      <c r="F145" s="28"/>
      <c r="G145" s="28"/>
      <c r="H145" s="35"/>
      <c r="I145" s="28"/>
      <c r="J145" s="28"/>
      <c r="K145" s="28"/>
      <c r="L145" s="28"/>
      <c r="M145" s="35"/>
      <c r="N145" s="28"/>
    </row>
    <row r="146" spans="2:14" s="36" customFormat="1" hidden="1" x14ac:dyDescent="0.25">
      <c r="B146" s="28"/>
      <c r="C146" s="28"/>
      <c r="D146" s="28"/>
      <c r="E146" s="28"/>
      <c r="F146" s="28"/>
      <c r="G146" s="28"/>
      <c r="H146" s="35"/>
      <c r="I146" s="28"/>
      <c r="J146" s="28"/>
      <c r="K146" s="28"/>
      <c r="L146" s="28"/>
      <c r="M146" s="35"/>
      <c r="N146" s="28"/>
    </row>
    <row r="147" spans="2:14" s="36" customFormat="1" hidden="1" x14ac:dyDescent="0.25">
      <c r="B147" s="28"/>
      <c r="C147" s="28"/>
      <c r="D147" s="28"/>
      <c r="E147" s="28"/>
      <c r="F147" s="28"/>
      <c r="G147" s="28"/>
      <c r="H147" s="35"/>
      <c r="I147" s="28"/>
      <c r="J147" s="28"/>
      <c r="K147" s="28"/>
      <c r="L147" s="28"/>
      <c r="M147" s="35"/>
      <c r="N147" s="28"/>
    </row>
    <row r="148" spans="2:14" s="36" customFormat="1" hidden="1" x14ac:dyDescent="0.25">
      <c r="B148" s="28"/>
      <c r="C148" s="28"/>
      <c r="D148" s="28"/>
      <c r="E148" s="28"/>
      <c r="F148" s="28"/>
      <c r="G148" s="28"/>
      <c r="H148" s="35"/>
      <c r="I148" s="28"/>
      <c r="J148" s="28"/>
      <c r="K148" s="28"/>
      <c r="L148" s="28"/>
      <c r="M148" s="35"/>
      <c r="N148" s="28"/>
    </row>
    <row r="149" spans="2:14" s="36" customFormat="1" hidden="1" x14ac:dyDescent="0.25">
      <c r="B149" s="28"/>
      <c r="C149" s="28"/>
      <c r="D149" s="28"/>
      <c r="E149" s="28"/>
      <c r="F149" s="28"/>
      <c r="G149" s="28"/>
      <c r="H149" s="35"/>
      <c r="I149" s="28"/>
      <c r="J149" s="28"/>
      <c r="K149" s="28"/>
      <c r="L149" s="28"/>
      <c r="M149" s="35"/>
      <c r="N149" s="28"/>
    </row>
    <row r="150" spans="2:14" s="36" customFormat="1" hidden="1" x14ac:dyDescent="0.25">
      <c r="B150" s="28"/>
      <c r="C150" s="28"/>
      <c r="D150" s="28"/>
      <c r="E150" s="28"/>
      <c r="F150" s="28"/>
      <c r="G150" s="28"/>
      <c r="H150" s="35"/>
      <c r="I150" s="28"/>
      <c r="J150" s="28"/>
      <c r="K150" s="28"/>
      <c r="L150" s="28"/>
      <c r="M150" s="35"/>
      <c r="N150" s="28"/>
    </row>
    <row r="151" spans="2:14" s="36" customFormat="1" hidden="1" x14ac:dyDescent="0.25">
      <c r="B151" s="28"/>
      <c r="C151" s="28"/>
      <c r="D151" s="28"/>
      <c r="E151" s="28"/>
      <c r="F151" s="28"/>
      <c r="G151" s="28"/>
      <c r="H151" s="35"/>
      <c r="I151" s="28"/>
      <c r="J151" s="28"/>
      <c r="K151" s="28"/>
      <c r="L151" s="28"/>
      <c r="M151" s="35"/>
      <c r="N151" s="28"/>
    </row>
    <row r="152" spans="2:14" s="36" customFormat="1" hidden="1" x14ac:dyDescent="0.25">
      <c r="B152" s="28"/>
      <c r="C152" s="28"/>
      <c r="D152" s="28"/>
      <c r="E152" s="28"/>
      <c r="F152" s="28"/>
      <c r="G152" s="28"/>
      <c r="H152" s="35"/>
      <c r="I152" s="28"/>
      <c r="J152" s="28"/>
      <c r="K152" s="28"/>
      <c r="L152" s="28"/>
      <c r="M152" s="35"/>
      <c r="N152" s="28"/>
    </row>
    <row r="153" spans="2:14" s="36" customFormat="1" hidden="1" x14ac:dyDescent="0.25">
      <c r="B153" s="28"/>
      <c r="C153" s="28"/>
      <c r="D153" s="28"/>
      <c r="E153" s="28"/>
      <c r="F153" s="28"/>
      <c r="G153" s="28"/>
      <c r="H153" s="35"/>
      <c r="I153" s="28"/>
      <c r="J153" s="28"/>
      <c r="K153" s="28"/>
      <c r="L153" s="28"/>
      <c r="M153" s="35"/>
      <c r="N153" s="28"/>
    </row>
    <row r="154" spans="2:14" s="36" customFormat="1" hidden="1" x14ac:dyDescent="0.25">
      <c r="B154" s="28"/>
      <c r="C154" s="28"/>
      <c r="D154" s="28"/>
      <c r="E154" s="28"/>
      <c r="F154" s="28"/>
      <c r="G154" s="28"/>
      <c r="H154" s="35"/>
      <c r="I154" s="28"/>
      <c r="J154" s="28"/>
      <c r="K154" s="28"/>
      <c r="L154" s="28"/>
      <c r="M154" s="35"/>
      <c r="N154" s="28"/>
    </row>
    <row r="155" spans="2:14" s="36" customFormat="1" hidden="1" x14ac:dyDescent="0.25">
      <c r="B155" s="28"/>
      <c r="C155" s="28"/>
      <c r="D155" s="28"/>
      <c r="E155" s="28"/>
      <c r="F155" s="28"/>
      <c r="G155" s="28"/>
      <c r="H155" s="35"/>
      <c r="I155" s="28"/>
      <c r="J155" s="28"/>
      <c r="K155" s="28"/>
      <c r="L155" s="28"/>
      <c r="M155" s="35"/>
      <c r="N155" s="28"/>
    </row>
    <row r="156" spans="2:14" s="36" customFormat="1" hidden="1" x14ac:dyDescent="0.25">
      <c r="B156" s="28"/>
      <c r="C156" s="28"/>
      <c r="D156" s="28"/>
      <c r="E156" s="28"/>
      <c r="F156" s="28"/>
      <c r="G156" s="28"/>
      <c r="H156" s="35"/>
      <c r="I156" s="28"/>
      <c r="J156" s="28"/>
      <c r="K156" s="28"/>
      <c r="L156" s="28"/>
      <c r="M156" s="35"/>
      <c r="N156" s="28"/>
    </row>
    <row r="157" spans="2:14" s="36" customFormat="1" hidden="1" x14ac:dyDescent="0.25">
      <c r="B157" s="28"/>
      <c r="C157" s="28"/>
      <c r="D157" s="28"/>
      <c r="E157" s="28"/>
      <c r="F157" s="28"/>
      <c r="G157" s="28"/>
      <c r="H157" s="35"/>
      <c r="I157" s="28"/>
      <c r="J157" s="28"/>
      <c r="K157" s="28"/>
      <c r="L157" s="28"/>
      <c r="M157" s="35"/>
      <c r="N157" s="28"/>
    </row>
    <row r="158" spans="2:14" s="36" customFormat="1" hidden="1" x14ac:dyDescent="0.25">
      <c r="B158" s="28"/>
      <c r="C158" s="28"/>
      <c r="D158" s="28"/>
      <c r="E158" s="28"/>
      <c r="F158" s="28"/>
      <c r="G158" s="28"/>
      <c r="H158" s="35"/>
      <c r="I158" s="28"/>
      <c r="J158" s="28"/>
      <c r="K158" s="28"/>
      <c r="L158" s="28"/>
      <c r="M158" s="35"/>
      <c r="N158" s="28"/>
    </row>
    <row r="159" spans="2:14" s="36" customFormat="1" hidden="1" x14ac:dyDescent="0.25">
      <c r="B159" s="28"/>
      <c r="C159" s="28"/>
      <c r="D159" s="28"/>
      <c r="E159" s="28"/>
      <c r="F159" s="28"/>
      <c r="G159" s="28"/>
      <c r="H159" s="35"/>
      <c r="I159" s="28"/>
      <c r="J159" s="28"/>
      <c r="K159" s="28"/>
      <c r="L159" s="28"/>
      <c r="M159" s="35"/>
      <c r="N159" s="28"/>
    </row>
    <row r="160" spans="2:14" s="36" customFormat="1" hidden="1" x14ac:dyDescent="0.25">
      <c r="B160" s="28"/>
      <c r="C160" s="28"/>
      <c r="D160" s="28"/>
      <c r="E160" s="28"/>
      <c r="F160" s="28"/>
      <c r="G160" s="28"/>
      <c r="H160" s="35"/>
      <c r="I160" s="28"/>
      <c r="J160" s="28"/>
      <c r="K160" s="28"/>
      <c r="L160" s="28"/>
      <c r="M160" s="35"/>
      <c r="N160" s="28"/>
    </row>
    <row r="161" spans="2:14" s="36" customFormat="1" hidden="1" x14ac:dyDescent="0.25">
      <c r="B161" s="28"/>
      <c r="C161" s="28"/>
      <c r="D161" s="28"/>
      <c r="E161" s="28"/>
      <c r="F161" s="28"/>
      <c r="G161" s="28"/>
      <c r="H161" s="35"/>
      <c r="I161" s="28"/>
      <c r="J161" s="28"/>
      <c r="K161" s="28"/>
      <c r="L161" s="28"/>
      <c r="M161" s="35"/>
      <c r="N161" s="28"/>
    </row>
    <row r="162" spans="2:14" s="36" customFormat="1" hidden="1" x14ac:dyDescent="0.25">
      <c r="B162" s="28"/>
      <c r="C162" s="28"/>
      <c r="D162" s="28"/>
      <c r="E162" s="28"/>
      <c r="F162" s="28"/>
      <c r="G162" s="28"/>
      <c r="H162" s="35"/>
      <c r="I162" s="28"/>
      <c r="J162" s="28"/>
      <c r="K162" s="28"/>
      <c r="L162" s="28"/>
      <c r="M162" s="35"/>
      <c r="N162" s="28"/>
    </row>
    <row r="163" spans="2:14" s="36" customFormat="1" hidden="1" x14ac:dyDescent="0.25">
      <c r="B163" s="28"/>
      <c r="C163" s="28"/>
      <c r="D163" s="28"/>
      <c r="E163" s="28"/>
      <c r="F163" s="28"/>
      <c r="G163" s="28"/>
      <c r="H163" s="35"/>
      <c r="I163" s="28"/>
      <c r="J163" s="28"/>
      <c r="K163" s="28"/>
      <c r="L163" s="28"/>
      <c r="M163" s="35"/>
      <c r="N163" s="28"/>
    </row>
    <row r="164" spans="2:14" s="36" customFormat="1" hidden="1" x14ac:dyDescent="0.25">
      <c r="B164" s="28"/>
      <c r="C164" s="28"/>
      <c r="D164" s="28"/>
      <c r="E164" s="28"/>
      <c r="F164" s="28"/>
      <c r="G164" s="28"/>
      <c r="H164" s="35"/>
      <c r="I164" s="28"/>
      <c r="J164" s="28"/>
      <c r="K164" s="28"/>
      <c r="L164" s="28"/>
      <c r="M164" s="35"/>
      <c r="N164" s="28"/>
    </row>
    <row r="165" spans="2:14" s="36" customFormat="1" hidden="1" x14ac:dyDescent="0.25">
      <c r="B165" s="28"/>
      <c r="C165" s="28"/>
      <c r="D165" s="28"/>
      <c r="E165" s="28"/>
      <c r="F165" s="28"/>
      <c r="G165" s="28"/>
      <c r="H165" s="35"/>
      <c r="I165" s="28"/>
      <c r="J165" s="28"/>
      <c r="K165" s="28"/>
      <c r="L165" s="28"/>
      <c r="M165" s="35"/>
      <c r="N165" s="28"/>
    </row>
    <row r="166" spans="2:14" s="36" customFormat="1" hidden="1" x14ac:dyDescent="0.25">
      <c r="B166" s="28"/>
      <c r="C166" s="28"/>
      <c r="D166" s="28"/>
      <c r="E166" s="28"/>
      <c r="F166" s="28"/>
      <c r="G166" s="28"/>
      <c r="H166" s="35"/>
      <c r="I166" s="28"/>
      <c r="J166" s="28"/>
      <c r="K166" s="28"/>
      <c r="L166" s="28"/>
      <c r="M166" s="35"/>
      <c r="N166" s="28"/>
    </row>
    <row r="167" spans="2:14" s="36" customFormat="1" hidden="1" x14ac:dyDescent="0.25">
      <c r="B167" s="28"/>
      <c r="C167" s="28"/>
      <c r="D167" s="28"/>
      <c r="E167" s="28"/>
      <c r="F167" s="28"/>
      <c r="G167" s="28"/>
      <c r="H167" s="35"/>
      <c r="I167" s="28"/>
      <c r="J167" s="28"/>
      <c r="K167" s="28"/>
      <c r="L167" s="28"/>
      <c r="M167" s="35"/>
      <c r="N167" s="28"/>
    </row>
    <row r="168" spans="2:14" s="36" customFormat="1" hidden="1" x14ac:dyDescent="0.25">
      <c r="B168" s="28"/>
      <c r="C168" s="28"/>
      <c r="D168" s="28"/>
      <c r="E168" s="28"/>
      <c r="F168" s="28"/>
      <c r="G168" s="28"/>
      <c r="H168" s="35"/>
      <c r="I168" s="28"/>
      <c r="J168" s="28"/>
      <c r="K168" s="28"/>
      <c r="L168" s="28"/>
      <c r="M168" s="35"/>
      <c r="N168" s="28"/>
    </row>
    <row r="169" spans="2:14" s="36" customFormat="1" hidden="1" x14ac:dyDescent="0.25">
      <c r="B169" s="28"/>
      <c r="C169" s="28"/>
      <c r="D169" s="28"/>
      <c r="E169" s="28"/>
      <c r="F169" s="28"/>
      <c r="G169" s="28"/>
      <c r="H169" s="35"/>
      <c r="I169" s="28"/>
      <c r="J169" s="28"/>
      <c r="K169" s="28"/>
      <c r="L169" s="28"/>
      <c r="M169" s="35"/>
      <c r="N169" s="28"/>
    </row>
  </sheetData>
  <sheetProtection algorithmName="SHA-512" hashValue="sa8yw/zaChS6+OOIuMMLpxPqMCmMdUBUT11os/jm37WkUytZCT7+rnSy4YvbJG/hYs5/O/6NGTLJ3tTrpWF+jw==" saltValue="Y7DrdrBxkySM9+I5LmXMkw==" spinCount="100000" sheet="1" objects="1" scenarios="1"/>
  <mergeCells count="13">
    <mergeCell ref="A7:N7"/>
    <mergeCell ref="A6:N6"/>
    <mergeCell ref="A1:N1"/>
    <mergeCell ref="A2:N2"/>
    <mergeCell ref="A3:N3"/>
    <mergeCell ref="A4:N4"/>
    <mergeCell ref="A5:G5"/>
    <mergeCell ref="H5:N5"/>
    <mergeCell ref="A36:N36"/>
    <mergeCell ref="J29:N35"/>
    <mergeCell ref="A28:N28"/>
    <mergeCell ref="A16:N16"/>
    <mergeCell ref="A10:N10"/>
  </mergeCells>
  <phoneticPr fontId="6" type="noConversion"/>
  <dataValidations count="16">
    <dataValidation allowBlank="1" showInputMessage="1" showErrorMessage="1" prompt="Contractor's Standard Hourly Rate" sqref="G30:G35" xr:uid="{CFCA6EF9-27F9-4A39-B77C-897F7D9371F0}"/>
    <dataValidation allowBlank="1" showInputMessage="1" showErrorMessage="1" prompt="Product Category_x000a_" sqref="N9 N12:N15" xr:uid="{413A615C-C7BD-450F-A738-6E1FD3A4BFB5}"/>
    <dataValidation allowBlank="1" showInputMessage="1" showErrorMessage="1" prompt="Non-Core Segment ID" sqref="M12:M15 M9 M18:M27" xr:uid="{A2AB0379-198B-4FDE-A8D9-C720A61E3291}"/>
    <dataValidation allowBlank="1" showInputMessage="1" showErrorMessage="1" prompt="Segment ID /Product Category/Group ID_x000a_" sqref="N18:N27" xr:uid="{93D22705-F480-4B07-AC73-8E9B21B8161C}"/>
    <dataValidation allowBlank="1" showInputMessage="1" showErrorMessage="1" prompt="UNSPSC Code" sqref="C12:C15 C9 C30:C35 C18:C27" xr:uid="{2EBCC32F-36CB-4C18-B6B2-2A642B4EC45C}"/>
    <dataValidation allowBlank="1" showInputMessage="1" showErrorMessage="1" prompt="Contract Discount" sqref="K9 K18:K27 K12:K15 H30:H35" xr:uid="{F77DA06A-A8ED-4BD9-A8A3-0780BB01FDE3}"/>
    <dataValidation allowBlank="1" showInputMessage="1" showErrorMessage="1" prompt="OEM MSRP / List Price" sqref="J12:J15 J9 J18:J27" xr:uid="{E957C79D-D7EE-48C9-91AC-FF0752A6E4DD}"/>
    <dataValidation allowBlank="1" showInputMessage="1" showErrorMessage="1" prompt="Commodity Description" sqref="B9 B30:B35 B12:B15 B18:B27" xr:uid="{BF3430AA-B3AC-4D5B-B79F-45EF7E17B064}"/>
    <dataValidation allowBlank="1" showInputMessage="1" showErrorMessage="1" prompt="Contract Price" sqref="L12:L15 L9 L18:L27 I30:I35" xr:uid="{2E710C54-744D-4C43-90BE-5A04E0BD813D}"/>
    <dataValidation allowBlank="1" showInputMessage="1" showErrorMessage="1" prompt="Quantity in Unit of Measure" sqref="I12:I15 I9 F30:F35 I18:I27" xr:uid="{C9BE9C21-AB84-46C1-A031-940E84926D24}"/>
    <dataValidation allowBlank="1" showInputMessage="1" showErrorMessage="1" prompt="Unit of Measure" sqref="H12:H15 H9 E30:E35 H18:H27" xr:uid="{FDAE9BC7-890B-43C2-8B01-A4C11788D7A2}"/>
    <dataValidation allowBlank="1" showInputMessage="1" showErrorMessage="1" prompt="Item Description" sqref="G12:G15 G9 G18:G27" xr:uid="{B66AB5AA-5C0E-467F-AB58-653F3EFD1A4E}"/>
    <dataValidation allowBlank="1" showInputMessage="1" showErrorMessage="1" prompt="Stock Keeping Unit Number or Item Number" sqref="F12:F15 F9 D30:D35 F18:F27" xr:uid="{E2440760-7C03-4B46-9851-FC4421FF8F34}"/>
    <dataValidation allowBlank="1" showInputMessage="1" showErrorMessage="1" prompt="Manufacturer (OEM)" sqref="E12:E15 E9 E18:E27" xr:uid="{6F8D7AD3-AEC0-4439-AB74-9AAE9D2DB466}"/>
    <dataValidation allowBlank="1" showInputMessage="1" showErrorMessage="1" prompt="Manufacturer Part Number (OEM #)" sqref="D12:D15 D9 D18:D27" xr:uid="{591A2CF6-6DF0-4630-8797-3E57714CF446}"/>
    <dataValidation allowBlank="1" showInputMessage="1" showErrorMessage="1" prompt="Contact line item number (CLIN)" sqref="A30:A35 A9 A12:A15 A18:A27" xr:uid="{6A7503E3-3BCA-44D0-99CA-AEABC0F0A28F}"/>
  </dataValidations>
  <hyperlinks>
    <hyperlink ref="H5" r:id="rId1" xr:uid="{08F3DD16-30EC-440E-BE83-66F452F3011E}"/>
    <hyperlink ref="H5:J5" r:id="rId2" display="add link to the Contractor's Website" xr:uid="{87CF90D9-E2ED-4140-B70E-0AC0A2B28EA7}"/>
  </hyperlinks>
  <printOptions horizontalCentered="1"/>
  <pageMargins left="0.25" right="0.25" top="0.25" bottom="0.25" header="0.5" footer="0.5"/>
  <pageSetup paperSize="3" scale="65" orientation="landscape" r:id="rId3"/>
  <headerFooter alignWithMargins="0">
    <oddFooter>Page &amp;P</oddFooter>
  </headerFooter>
  <tableParts count="4">
    <tablePart r:id="rId4"/>
    <tablePart r:id="rId5"/>
    <tablePart r:id="rId6"/>
    <tablePart r:id="rId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704A2-7805-4707-A853-4CB4206A75FC}">
  <dimension ref="A1:O19"/>
  <sheetViews>
    <sheetView zoomScale="80" zoomScaleNormal="80" workbookViewId="0">
      <selection activeCell="A3" sqref="A3:XFD3"/>
    </sheetView>
  </sheetViews>
  <sheetFormatPr defaultColWidth="0" defaultRowHeight="12.75" zeroHeight="1" x14ac:dyDescent="0.2"/>
  <cols>
    <col min="1" max="1" width="10.7109375" customWidth="1"/>
    <col min="2" max="2" width="20.7109375" customWidth="1"/>
    <col min="3" max="4" width="35.7109375" customWidth="1"/>
    <col min="5" max="8" width="9.140625" hidden="1" customWidth="1"/>
    <col min="9" max="15" width="0" hidden="1" customWidth="1"/>
    <col min="16" max="16384" width="9.140625" hidden="1"/>
  </cols>
  <sheetData>
    <row r="1" spans="1:15" s="25" customFormat="1" ht="21" customHeight="1" x14ac:dyDescent="0.25">
      <c r="A1" s="55" t="s">
        <v>12</v>
      </c>
      <c r="B1" s="55"/>
      <c r="C1" s="55"/>
      <c r="D1" s="55"/>
      <c r="E1" s="26"/>
      <c r="F1" s="26"/>
      <c r="G1" s="26"/>
      <c r="H1" s="26"/>
      <c r="I1" s="26"/>
      <c r="J1" s="26"/>
      <c r="K1" s="26"/>
    </row>
    <row r="2" spans="1:15" s="23" customFormat="1" ht="21" customHeight="1" x14ac:dyDescent="0.25">
      <c r="A2" s="56" t="s">
        <v>163</v>
      </c>
      <c r="B2" s="56"/>
      <c r="C2" s="56"/>
      <c r="D2" s="56"/>
      <c r="E2" s="22"/>
      <c r="F2" s="22"/>
      <c r="G2" s="22"/>
      <c r="H2" s="22"/>
      <c r="I2" s="22"/>
      <c r="J2" s="22"/>
      <c r="K2" s="22"/>
    </row>
    <row r="3" spans="1:15" s="23" customFormat="1" ht="21" customHeight="1" x14ac:dyDescent="0.25">
      <c r="A3" s="56" t="s">
        <v>276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37"/>
    </row>
    <row r="4" spans="1:15" s="23" customFormat="1" ht="21" customHeight="1" x14ac:dyDescent="0.25">
      <c r="A4" s="65" t="s">
        <v>112</v>
      </c>
      <c r="B4" s="65"/>
      <c r="C4" s="65"/>
      <c r="D4" s="65"/>
      <c r="E4" s="22"/>
      <c r="F4" s="22"/>
      <c r="G4" s="22"/>
      <c r="H4" s="22"/>
      <c r="I4" s="22"/>
      <c r="J4" s="22"/>
      <c r="K4" s="22"/>
    </row>
    <row r="5" spans="1:15" s="23" customFormat="1" ht="18" x14ac:dyDescent="0.25">
      <c r="A5" s="64" t="s">
        <v>162</v>
      </c>
      <c r="B5" s="64"/>
      <c r="C5" s="64"/>
      <c r="D5" s="64"/>
      <c r="E5" s="24"/>
      <c r="F5" s="24"/>
      <c r="G5" s="24"/>
      <c r="H5" s="24"/>
      <c r="I5" s="24"/>
      <c r="J5" s="24"/>
      <c r="K5" s="24"/>
    </row>
    <row r="6" spans="1:15" ht="31.5" x14ac:dyDescent="0.2">
      <c r="A6" s="19" t="s">
        <v>24</v>
      </c>
      <c r="B6" s="19" t="s">
        <v>25</v>
      </c>
      <c r="C6" s="19" t="s">
        <v>26</v>
      </c>
      <c r="D6" s="30" t="s">
        <v>234</v>
      </c>
    </row>
    <row r="7" spans="1:15" ht="15.75" x14ac:dyDescent="0.2">
      <c r="A7" s="61" t="s">
        <v>29</v>
      </c>
      <c r="B7" s="62"/>
      <c r="C7" s="63"/>
      <c r="D7" s="32" t="s">
        <v>94</v>
      </c>
    </row>
    <row r="8" spans="1:15" ht="60" x14ac:dyDescent="0.2">
      <c r="A8" s="20" t="s">
        <v>113</v>
      </c>
      <c r="B8" s="20" t="s">
        <v>114</v>
      </c>
      <c r="C8" s="21" t="s">
        <v>60</v>
      </c>
      <c r="D8" s="32" t="s">
        <v>221</v>
      </c>
    </row>
    <row r="9" spans="1:15" ht="45" x14ac:dyDescent="0.2">
      <c r="A9" s="20" t="s">
        <v>225</v>
      </c>
      <c r="B9" s="20" t="s">
        <v>27</v>
      </c>
      <c r="C9" s="21" t="s">
        <v>28</v>
      </c>
      <c r="D9" s="32" t="s">
        <v>226</v>
      </c>
    </row>
    <row r="10" spans="1:15" ht="30" x14ac:dyDescent="0.2">
      <c r="A10" s="20" t="s">
        <v>115</v>
      </c>
      <c r="B10" s="20" t="s">
        <v>62</v>
      </c>
      <c r="C10" s="21" t="s">
        <v>63</v>
      </c>
      <c r="D10" s="32" t="s">
        <v>235</v>
      </c>
    </row>
    <row r="11" spans="1:15" ht="15" x14ac:dyDescent="0.2">
      <c r="A11" s="20" t="s">
        <v>116</v>
      </c>
      <c r="B11" s="20" t="s">
        <v>65</v>
      </c>
      <c r="C11" s="21" t="s">
        <v>66</v>
      </c>
      <c r="D11" s="32" t="s">
        <v>208</v>
      </c>
    </row>
    <row r="12" spans="1:15" ht="30" x14ac:dyDescent="0.2">
      <c r="A12" s="20" t="s">
        <v>117</v>
      </c>
      <c r="B12" s="20" t="s">
        <v>68</v>
      </c>
      <c r="C12" s="21" t="s">
        <v>69</v>
      </c>
      <c r="D12" s="32" t="s">
        <v>236</v>
      </c>
    </row>
    <row r="13" spans="1:15" ht="30" x14ac:dyDescent="0.2">
      <c r="A13" s="20" t="s">
        <v>118</v>
      </c>
      <c r="B13" s="20" t="s">
        <v>71</v>
      </c>
      <c r="C13" s="21" t="s">
        <v>72</v>
      </c>
      <c r="D13" s="32" t="s">
        <v>72</v>
      </c>
    </row>
    <row r="14" spans="1:15" ht="15" x14ac:dyDescent="0.2">
      <c r="A14" s="20" t="s">
        <v>119</v>
      </c>
      <c r="B14" s="20" t="s">
        <v>74</v>
      </c>
      <c r="C14" s="21" t="s">
        <v>75</v>
      </c>
      <c r="D14" s="32" t="s">
        <v>237</v>
      </c>
    </row>
    <row r="15" spans="1:15" ht="45" x14ac:dyDescent="0.2">
      <c r="A15" s="20" t="s">
        <v>120</v>
      </c>
      <c r="B15" s="20" t="s">
        <v>77</v>
      </c>
      <c r="C15" s="21" t="s">
        <v>78</v>
      </c>
      <c r="D15" s="32" t="s">
        <v>238</v>
      </c>
    </row>
    <row r="16" spans="1:15" ht="30" x14ac:dyDescent="0.2">
      <c r="A16" s="20" t="s">
        <v>121</v>
      </c>
      <c r="B16" s="20" t="s">
        <v>80</v>
      </c>
      <c r="C16" s="21" t="s">
        <v>81</v>
      </c>
      <c r="D16" s="32" t="s">
        <v>239</v>
      </c>
    </row>
    <row r="17" spans="1:4" ht="30" x14ac:dyDescent="0.2">
      <c r="A17" s="20" t="s">
        <v>122</v>
      </c>
      <c r="B17" s="20" t="s">
        <v>83</v>
      </c>
      <c r="C17" s="21" t="s">
        <v>84</v>
      </c>
      <c r="D17" s="32" t="s">
        <v>240</v>
      </c>
    </row>
    <row r="18" spans="1:4" ht="30" x14ac:dyDescent="0.2">
      <c r="A18" s="20" t="s">
        <v>123</v>
      </c>
      <c r="B18" s="20" t="s">
        <v>86</v>
      </c>
      <c r="C18" s="21" t="s">
        <v>87</v>
      </c>
      <c r="D18" s="32" t="s">
        <v>241</v>
      </c>
    </row>
    <row r="19" spans="1:4" ht="15" x14ac:dyDescent="0.2">
      <c r="A19" s="59" t="s">
        <v>223</v>
      </c>
      <c r="B19" s="60"/>
      <c r="C19" s="60"/>
      <c r="D19" s="60"/>
    </row>
  </sheetData>
  <sheetProtection algorithmName="SHA-512" hashValue="zchSyIhPZkdKwsDIJ1XamII/ewnV3sKIog3TalTJx6SHsKXcSgd9IR9STPX1wg62R6NhWcIOaLQVlMO+bZUKww==" saltValue="fD3uLz1LKggRHK42E1nQLw==" spinCount="100000" sheet="1" objects="1" scenarios="1"/>
  <mergeCells count="7">
    <mergeCell ref="A19:D19"/>
    <mergeCell ref="A4:D4"/>
    <mergeCell ref="A5:D5"/>
    <mergeCell ref="A7:C7"/>
    <mergeCell ref="A1:D1"/>
    <mergeCell ref="A2:D2"/>
    <mergeCell ref="A3:N3"/>
  </mergeCells>
  <dataValidations count="4">
    <dataValidation allowBlank="1" showInputMessage="1" showErrorMessage="1" prompt="Specification" sqref="D8 D10:D18" xr:uid="{D2ED3329-ABAC-415F-9EE8-EE062207874C}"/>
    <dataValidation allowBlank="1" showInputMessage="1" showErrorMessage="1" prompt="SKU #" sqref="D9" xr:uid="{62BA6199-37A7-482D-BFFB-B7BBBC4D7BDB}"/>
    <dataValidation allowBlank="1" showInputMessage="1" showErrorMessage="1" prompt="CLIN #" sqref="D7" xr:uid="{D85047A5-9A01-4F28-A6E7-666640A9594C}"/>
    <dataValidation allowBlank="1" showInputMessage="1" showErrorMessage="1" prompt="Item Description" sqref="D6" xr:uid="{1417D27F-0B0C-49D7-B5B7-2F930C87DCA1}"/>
  </dataValidation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8B882-8364-4185-936F-B3B61F814D74}">
  <sheetPr>
    <tabColor theme="9" tint="-0.249977111117893"/>
  </sheetPr>
  <dimension ref="A1:O170"/>
  <sheetViews>
    <sheetView topLeftCell="A3" zoomScale="80" zoomScaleNormal="80" workbookViewId="0">
      <selection activeCell="A3" sqref="A3:XFD3"/>
    </sheetView>
  </sheetViews>
  <sheetFormatPr defaultColWidth="0" defaultRowHeight="15.75" zeroHeight="1" x14ac:dyDescent="0.25"/>
  <cols>
    <col min="1" max="1" width="18.7109375" style="9" customWidth="1"/>
    <col min="2" max="2" width="30.7109375" style="7" customWidth="1"/>
    <col min="3" max="6" width="18.7109375" style="7" customWidth="1"/>
    <col min="7" max="7" width="59.85546875" style="7" customWidth="1"/>
    <col min="8" max="8" width="18.7109375" style="8" customWidth="1"/>
    <col min="9" max="12" width="18.7109375" style="7" customWidth="1"/>
    <col min="13" max="13" width="16.5703125" style="8" customWidth="1"/>
    <col min="14" max="14" width="39.42578125" style="7" customWidth="1"/>
    <col min="15" max="16384" width="46" style="7" hidden="1"/>
  </cols>
  <sheetData>
    <row r="1" spans="1:15" s="25" customFormat="1" ht="21" customHeight="1" x14ac:dyDescent="0.25">
      <c r="A1" s="55" t="s">
        <v>12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5" s="23" customFormat="1" ht="21" customHeight="1" x14ac:dyDescent="0.25">
      <c r="A2" s="56" t="s">
        <v>163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5" s="23" customFormat="1" ht="21" customHeight="1" x14ac:dyDescent="0.25">
      <c r="A3" s="56" t="s">
        <v>276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37"/>
    </row>
    <row r="4" spans="1:15" s="23" customFormat="1" ht="18" x14ac:dyDescent="0.25">
      <c r="A4" s="53" t="s">
        <v>162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</row>
    <row r="5" spans="1:15" s="23" customFormat="1" ht="18" x14ac:dyDescent="0.25">
      <c r="A5" s="53" t="s">
        <v>13</v>
      </c>
      <c r="B5" s="53"/>
      <c r="C5" s="53"/>
      <c r="D5" s="53"/>
      <c r="E5" s="53"/>
      <c r="F5" s="53"/>
      <c r="G5" s="53"/>
      <c r="H5" s="57" t="s">
        <v>161</v>
      </c>
      <c r="I5" s="58"/>
      <c r="J5" s="58"/>
      <c r="K5" s="58"/>
      <c r="L5" s="58"/>
      <c r="M5" s="58"/>
      <c r="N5" s="58"/>
    </row>
    <row r="6" spans="1:15" s="17" customFormat="1" ht="20.25" x14ac:dyDescent="0.25">
      <c r="A6" s="54" t="s">
        <v>124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</row>
    <row r="7" spans="1:15" s="41" customFormat="1" ht="23.25" x14ac:dyDescent="0.25">
      <c r="A7" s="52" t="s">
        <v>263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</row>
    <row r="8" spans="1:15" ht="65.25" customHeight="1" x14ac:dyDescent="0.2">
      <c r="A8" s="2" t="s">
        <v>7</v>
      </c>
      <c r="B8" s="3" t="s">
        <v>8</v>
      </c>
      <c r="C8" s="3" t="s">
        <v>6</v>
      </c>
      <c r="D8" s="3" t="s">
        <v>4</v>
      </c>
      <c r="E8" s="3" t="s">
        <v>5</v>
      </c>
      <c r="F8" s="3" t="s">
        <v>3</v>
      </c>
      <c r="G8" s="3" t="s">
        <v>0</v>
      </c>
      <c r="H8" s="3" t="s">
        <v>1</v>
      </c>
      <c r="I8" s="3" t="s">
        <v>11</v>
      </c>
      <c r="J8" s="4" t="s">
        <v>20</v>
      </c>
      <c r="K8" s="4" t="s">
        <v>2</v>
      </c>
      <c r="L8" s="4" t="s">
        <v>9</v>
      </c>
      <c r="M8" s="18" t="s">
        <v>23</v>
      </c>
      <c r="N8" s="16" t="s">
        <v>22</v>
      </c>
    </row>
    <row r="9" spans="1:15" s="28" customFormat="1" ht="30" x14ac:dyDescent="0.2">
      <c r="A9" s="1" t="s">
        <v>127</v>
      </c>
      <c r="B9" s="5" t="s">
        <v>243</v>
      </c>
      <c r="C9" s="27">
        <v>43211507</v>
      </c>
      <c r="D9" s="11" t="s">
        <v>242</v>
      </c>
      <c r="E9" s="11" t="s">
        <v>166</v>
      </c>
      <c r="F9" s="11" t="s">
        <v>242</v>
      </c>
      <c r="G9" s="5" t="s">
        <v>244</v>
      </c>
      <c r="H9" s="11" t="s">
        <v>10</v>
      </c>
      <c r="I9" s="11">
        <v>1</v>
      </c>
      <c r="J9" s="14">
        <v>834</v>
      </c>
      <c r="K9" s="13">
        <v>0.11</v>
      </c>
      <c r="L9" s="12">
        <f>Table1329[[#This Row],[OEM MSRP / List Price]]*(1-Table1329[[#This Row],[Contract Discount]])</f>
        <v>742.26</v>
      </c>
      <c r="M9" s="12" t="s">
        <v>129</v>
      </c>
      <c r="N9" s="11" t="s">
        <v>267</v>
      </c>
    </row>
    <row r="10" spans="1:15" s="28" customFormat="1" ht="15" x14ac:dyDescent="0.2">
      <c r="A10" s="1" t="s">
        <v>128</v>
      </c>
      <c r="B10" s="5" t="s">
        <v>243</v>
      </c>
      <c r="C10" s="15">
        <v>43211507</v>
      </c>
      <c r="D10" s="15" t="s">
        <v>264</v>
      </c>
      <c r="E10" s="15" t="s">
        <v>166</v>
      </c>
      <c r="F10" s="15" t="s">
        <v>264</v>
      </c>
      <c r="G10" s="38" t="s">
        <v>265</v>
      </c>
      <c r="H10" s="15" t="s">
        <v>10</v>
      </c>
      <c r="I10" s="15">
        <v>1</v>
      </c>
      <c r="J10" s="40">
        <v>899</v>
      </c>
      <c r="K10" s="13">
        <v>0.11</v>
      </c>
      <c r="L10" s="12">
        <f>Table1329[[#This Row],[OEM MSRP / List Price]]*(1-Table1329[[#This Row],[Contract Discount]])</f>
        <v>800.11</v>
      </c>
      <c r="M10" s="12" t="s">
        <v>129</v>
      </c>
      <c r="N10" s="11" t="s">
        <v>266</v>
      </c>
    </row>
    <row r="11" spans="1:15" s="34" customFormat="1" ht="20.25" x14ac:dyDescent="0.25">
      <c r="A11" s="48" t="s">
        <v>125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</row>
    <row r="12" spans="1:15" s="28" customFormat="1" ht="65.25" customHeight="1" x14ac:dyDescent="0.2">
      <c r="A12" s="2" t="s">
        <v>7</v>
      </c>
      <c r="B12" s="3" t="s">
        <v>8</v>
      </c>
      <c r="C12" s="3" t="s">
        <v>6</v>
      </c>
      <c r="D12" s="3" t="s">
        <v>4</v>
      </c>
      <c r="E12" s="3" t="s">
        <v>5</v>
      </c>
      <c r="F12" s="3" t="s">
        <v>3</v>
      </c>
      <c r="G12" s="3" t="s">
        <v>0</v>
      </c>
      <c r="H12" s="3" t="s">
        <v>1</v>
      </c>
      <c r="I12" s="3" t="s">
        <v>11</v>
      </c>
      <c r="J12" s="4" t="s">
        <v>20</v>
      </c>
      <c r="K12" s="4" t="s">
        <v>2</v>
      </c>
      <c r="L12" s="4" t="s">
        <v>9</v>
      </c>
      <c r="M12" s="18" t="s">
        <v>23</v>
      </c>
      <c r="N12" s="16" t="s">
        <v>22</v>
      </c>
    </row>
    <row r="13" spans="1:15" s="28" customFormat="1" ht="15" x14ac:dyDescent="0.2">
      <c r="A13" s="1" t="s">
        <v>130</v>
      </c>
      <c r="B13" s="5" t="s">
        <v>229</v>
      </c>
      <c r="C13" s="27">
        <v>43211507</v>
      </c>
      <c r="D13" s="11" t="s">
        <v>174</v>
      </c>
      <c r="E13" s="11" t="s">
        <v>166</v>
      </c>
      <c r="F13" s="11" t="s">
        <v>174</v>
      </c>
      <c r="G13" s="5" t="s">
        <v>173</v>
      </c>
      <c r="H13" s="11" t="s">
        <v>10</v>
      </c>
      <c r="I13" s="11">
        <v>1</v>
      </c>
      <c r="J13" s="14">
        <v>199.99</v>
      </c>
      <c r="K13" s="13">
        <v>0.16</v>
      </c>
      <c r="L13" s="12">
        <f>Table134610[[#This Row],[OEM MSRP / List Price]]*(1-Table134610[[#This Row],[Contract Discount]])</f>
        <v>167.99160000000001</v>
      </c>
      <c r="M13" s="12" t="s">
        <v>97</v>
      </c>
      <c r="N13" s="11" t="s">
        <v>233</v>
      </c>
    </row>
    <row r="14" spans="1:15" s="28" customFormat="1" ht="30" x14ac:dyDescent="0.2">
      <c r="A14" s="1" t="s">
        <v>131</v>
      </c>
      <c r="B14" s="5" t="s">
        <v>230</v>
      </c>
      <c r="C14" s="27">
        <v>43211507</v>
      </c>
      <c r="D14" s="11" t="s">
        <v>176</v>
      </c>
      <c r="E14" s="11" t="s">
        <v>166</v>
      </c>
      <c r="F14" s="11" t="s">
        <v>176</v>
      </c>
      <c r="G14" s="5" t="s">
        <v>175</v>
      </c>
      <c r="H14" s="11" t="s">
        <v>10</v>
      </c>
      <c r="I14" s="11">
        <v>1</v>
      </c>
      <c r="J14" s="14">
        <v>49.99</v>
      </c>
      <c r="K14" s="13">
        <v>0.16</v>
      </c>
      <c r="L14" s="12">
        <f>Table134610[[#This Row],[OEM MSRP / List Price]]*(1-Table134610[[#This Row],[Contract Discount]])</f>
        <v>41.991599999999998</v>
      </c>
      <c r="M14" s="12" t="s">
        <v>97</v>
      </c>
      <c r="N14" s="11" t="s">
        <v>233</v>
      </c>
    </row>
    <row r="15" spans="1:15" s="28" customFormat="1" ht="30" x14ac:dyDescent="0.2">
      <c r="A15" s="1" t="s">
        <v>132</v>
      </c>
      <c r="B15" s="5" t="s">
        <v>231</v>
      </c>
      <c r="C15" s="27">
        <v>43211507</v>
      </c>
      <c r="D15" s="11" t="s">
        <v>178</v>
      </c>
      <c r="E15" s="11" t="s">
        <v>166</v>
      </c>
      <c r="F15" s="11" t="s">
        <v>178</v>
      </c>
      <c r="G15" s="5" t="s">
        <v>177</v>
      </c>
      <c r="H15" s="11" t="s">
        <v>10</v>
      </c>
      <c r="I15" s="11">
        <v>1</v>
      </c>
      <c r="J15" s="14">
        <v>44.99</v>
      </c>
      <c r="K15" s="13">
        <v>0.16</v>
      </c>
      <c r="L15" s="12">
        <f>Table134610[[#This Row],[OEM MSRP / List Price]]*(1-Table134610[[#This Row],[Contract Discount]])</f>
        <v>37.791600000000003</v>
      </c>
      <c r="M15" s="12" t="s">
        <v>97</v>
      </c>
      <c r="N15" s="11" t="s">
        <v>233</v>
      </c>
    </row>
    <row r="16" spans="1:15" s="28" customFormat="1" ht="15" x14ac:dyDescent="0.2">
      <c r="A16" s="1" t="s">
        <v>133</v>
      </c>
      <c r="B16" s="5" t="s">
        <v>245</v>
      </c>
      <c r="C16" s="27">
        <v>43211507</v>
      </c>
      <c r="D16" s="11" t="s">
        <v>180</v>
      </c>
      <c r="E16" s="11" t="s">
        <v>166</v>
      </c>
      <c r="F16" s="11" t="s">
        <v>180</v>
      </c>
      <c r="G16" s="5" t="s">
        <v>179</v>
      </c>
      <c r="H16" s="11" t="s">
        <v>10</v>
      </c>
      <c r="I16" s="11">
        <v>1</v>
      </c>
      <c r="J16" s="14">
        <v>49.99</v>
      </c>
      <c r="K16" s="13">
        <v>0.16</v>
      </c>
      <c r="L16" s="12">
        <f>Table134610[[#This Row],[OEM MSRP / List Price]]*(1-Table134610[[#This Row],[Contract Discount]])</f>
        <v>41.991599999999998</v>
      </c>
      <c r="M16" s="12" t="s">
        <v>97</v>
      </c>
      <c r="N16" s="11" t="s">
        <v>233</v>
      </c>
    </row>
    <row r="17" spans="1:14" s="10" customFormat="1" ht="20.25" x14ac:dyDescent="0.25">
      <c r="A17" s="50" t="s">
        <v>126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</row>
    <row r="18" spans="1:14" ht="65.25" customHeight="1" x14ac:dyDescent="0.2">
      <c r="A18" s="2" t="s">
        <v>7</v>
      </c>
      <c r="B18" s="3" t="s">
        <v>8</v>
      </c>
      <c r="C18" s="3" t="s">
        <v>6</v>
      </c>
      <c r="D18" s="3" t="s">
        <v>4</v>
      </c>
      <c r="E18" s="3" t="s">
        <v>5</v>
      </c>
      <c r="F18" s="3" t="s">
        <v>3</v>
      </c>
      <c r="G18" s="3" t="s">
        <v>0</v>
      </c>
      <c r="H18" s="3" t="s">
        <v>1</v>
      </c>
      <c r="I18" s="3" t="s">
        <v>11</v>
      </c>
      <c r="J18" s="4" t="s">
        <v>20</v>
      </c>
      <c r="K18" s="4" t="s">
        <v>2</v>
      </c>
      <c r="L18" s="4" t="s">
        <v>9</v>
      </c>
      <c r="M18" s="18" t="s">
        <v>23</v>
      </c>
      <c r="N18" s="16" t="s">
        <v>22</v>
      </c>
    </row>
    <row r="19" spans="1:14" ht="15" x14ac:dyDescent="0.2">
      <c r="A19" s="1" t="s">
        <v>134</v>
      </c>
      <c r="B19" s="38" t="s">
        <v>256</v>
      </c>
      <c r="C19" s="15">
        <v>43211507</v>
      </c>
      <c r="D19" s="15" t="s">
        <v>188</v>
      </c>
      <c r="E19" s="15" t="s">
        <v>166</v>
      </c>
      <c r="F19" s="15" t="s">
        <v>188</v>
      </c>
      <c r="G19" s="38" t="s">
        <v>253</v>
      </c>
      <c r="H19" s="15" t="s">
        <v>10</v>
      </c>
      <c r="I19" s="15">
        <v>1</v>
      </c>
      <c r="J19" s="39">
        <v>19</v>
      </c>
      <c r="K19" s="13">
        <v>0.16</v>
      </c>
      <c r="L19" s="12">
        <v>74.759999999999991</v>
      </c>
      <c r="M19" s="12" t="s">
        <v>255</v>
      </c>
      <c r="N19" s="11" t="s">
        <v>262</v>
      </c>
    </row>
    <row r="20" spans="1:14" ht="15" x14ac:dyDescent="0.2">
      <c r="A20" s="1" t="s">
        <v>135</v>
      </c>
      <c r="B20" s="38" t="s">
        <v>257</v>
      </c>
      <c r="C20" s="15">
        <v>43211507</v>
      </c>
      <c r="D20" s="15" t="s">
        <v>189</v>
      </c>
      <c r="E20" s="15" t="s">
        <v>166</v>
      </c>
      <c r="F20" s="15" t="s">
        <v>189</v>
      </c>
      <c r="G20" s="38" t="s">
        <v>254</v>
      </c>
      <c r="H20" s="15" t="s">
        <v>10</v>
      </c>
      <c r="I20" s="15">
        <v>1</v>
      </c>
      <c r="J20" s="39">
        <v>59</v>
      </c>
      <c r="K20" s="13">
        <v>0.16</v>
      </c>
      <c r="L20" s="12">
        <v>41.16</v>
      </c>
      <c r="M20" s="12" t="s">
        <v>255</v>
      </c>
      <c r="N20" s="11" t="s">
        <v>262</v>
      </c>
    </row>
    <row r="21" spans="1:14" ht="15" x14ac:dyDescent="0.2">
      <c r="A21" s="1" t="s">
        <v>136</v>
      </c>
      <c r="B21" s="38" t="s">
        <v>258</v>
      </c>
      <c r="C21" s="15">
        <v>43211507</v>
      </c>
      <c r="D21" s="15" t="s">
        <v>183</v>
      </c>
      <c r="E21" s="15" t="s">
        <v>166</v>
      </c>
      <c r="F21" s="15" t="s">
        <v>183</v>
      </c>
      <c r="G21" s="38" t="s">
        <v>182</v>
      </c>
      <c r="H21" s="15" t="s">
        <v>10</v>
      </c>
      <c r="I21" s="15">
        <v>1</v>
      </c>
      <c r="J21" s="40">
        <v>89</v>
      </c>
      <c r="K21" s="13">
        <v>0.16</v>
      </c>
      <c r="L21" s="12">
        <v>57.96</v>
      </c>
      <c r="M21" s="12" t="s">
        <v>255</v>
      </c>
      <c r="N21" s="11" t="s">
        <v>262</v>
      </c>
    </row>
    <row r="22" spans="1:14" ht="15" x14ac:dyDescent="0.2">
      <c r="A22" s="1" t="s">
        <v>137</v>
      </c>
      <c r="B22" s="38" t="s">
        <v>259</v>
      </c>
      <c r="C22" s="15">
        <v>43211507</v>
      </c>
      <c r="D22" s="15" t="s">
        <v>185</v>
      </c>
      <c r="E22" s="15" t="s">
        <v>166</v>
      </c>
      <c r="F22" s="15" t="s">
        <v>185</v>
      </c>
      <c r="G22" s="38" t="s">
        <v>184</v>
      </c>
      <c r="H22" s="15" t="s">
        <v>10</v>
      </c>
      <c r="I22" s="15">
        <v>1</v>
      </c>
      <c r="J22" s="39">
        <v>49</v>
      </c>
      <c r="K22" s="13">
        <v>0.16</v>
      </c>
      <c r="L22" s="12">
        <v>15.959999999999999</v>
      </c>
      <c r="M22" s="12" t="s">
        <v>255</v>
      </c>
      <c r="N22" s="11" t="s">
        <v>262</v>
      </c>
    </row>
    <row r="23" spans="1:14" ht="15" x14ac:dyDescent="0.2">
      <c r="A23" s="1" t="s">
        <v>138</v>
      </c>
      <c r="B23" s="38" t="s">
        <v>260</v>
      </c>
      <c r="C23" s="15">
        <v>43211507</v>
      </c>
      <c r="D23" s="15" t="s">
        <v>187</v>
      </c>
      <c r="E23" s="15" t="s">
        <v>166</v>
      </c>
      <c r="F23" s="15" t="s">
        <v>187</v>
      </c>
      <c r="G23" s="38" t="s">
        <v>186</v>
      </c>
      <c r="H23" s="15" t="s">
        <v>10</v>
      </c>
      <c r="I23" s="15">
        <v>1</v>
      </c>
      <c r="J23" s="39">
        <v>69</v>
      </c>
      <c r="K23" s="13">
        <v>0.16</v>
      </c>
      <c r="L23" s="12">
        <v>49.559999999999995</v>
      </c>
      <c r="M23" s="12" t="s">
        <v>255</v>
      </c>
      <c r="N23" s="11" t="s">
        <v>262</v>
      </c>
    </row>
    <row r="24" spans="1:14" ht="15" x14ac:dyDescent="0.2">
      <c r="A24" s="1" t="s">
        <v>139</v>
      </c>
      <c r="B24" s="38" t="s">
        <v>261</v>
      </c>
      <c r="C24" s="15">
        <v>43211507</v>
      </c>
      <c r="D24" s="15" t="s">
        <v>191</v>
      </c>
      <c r="E24" s="15" t="s">
        <v>166</v>
      </c>
      <c r="F24" s="15" t="s">
        <v>191</v>
      </c>
      <c r="G24" s="38" t="s">
        <v>190</v>
      </c>
      <c r="H24" s="15" t="s">
        <v>10</v>
      </c>
      <c r="I24" s="15">
        <v>1</v>
      </c>
      <c r="J24" s="39">
        <v>49</v>
      </c>
      <c r="K24" s="13">
        <v>0.16</v>
      </c>
      <c r="L24" s="12">
        <v>41.16</v>
      </c>
      <c r="M24" s="12" t="s">
        <v>255</v>
      </c>
      <c r="N24" s="11" t="s">
        <v>262</v>
      </c>
    </row>
    <row r="25" spans="1:14" ht="15" x14ac:dyDescent="0.2">
      <c r="A25" s="1" t="s">
        <v>140</v>
      </c>
      <c r="B25" s="38" t="s">
        <v>261</v>
      </c>
      <c r="C25" s="15">
        <v>43211507</v>
      </c>
      <c r="D25" s="15" t="s">
        <v>193</v>
      </c>
      <c r="E25" s="15" t="s">
        <v>166</v>
      </c>
      <c r="F25" s="15" t="s">
        <v>193</v>
      </c>
      <c r="G25" s="38" t="s">
        <v>192</v>
      </c>
      <c r="H25" s="15" t="s">
        <v>10</v>
      </c>
      <c r="I25" s="15">
        <v>1</v>
      </c>
      <c r="J25" s="39">
        <v>29</v>
      </c>
      <c r="K25" s="13">
        <v>0.16</v>
      </c>
      <c r="L25" s="12">
        <v>24.36</v>
      </c>
      <c r="M25" s="12" t="s">
        <v>255</v>
      </c>
      <c r="N25" s="11" t="s">
        <v>262</v>
      </c>
    </row>
    <row r="26" spans="1:14" ht="15" x14ac:dyDescent="0.2">
      <c r="A26" s="1" t="s">
        <v>141</v>
      </c>
      <c r="B26" s="38" t="s">
        <v>259</v>
      </c>
      <c r="C26" s="15">
        <v>43211507</v>
      </c>
      <c r="D26" s="15" t="s">
        <v>195</v>
      </c>
      <c r="E26" s="15" t="s">
        <v>166</v>
      </c>
      <c r="F26" s="15" t="s">
        <v>195</v>
      </c>
      <c r="G26" s="38" t="s">
        <v>194</v>
      </c>
      <c r="H26" s="15" t="s">
        <v>10</v>
      </c>
      <c r="I26" s="15">
        <v>1</v>
      </c>
      <c r="J26" s="39">
        <v>29</v>
      </c>
      <c r="K26" s="13">
        <v>0.16</v>
      </c>
      <c r="L26" s="12">
        <v>24.36</v>
      </c>
      <c r="M26" s="12" t="s">
        <v>255</v>
      </c>
      <c r="N26" s="11" t="s">
        <v>262</v>
      </c>
    </row>
    <row r="27" spans="1:14" ht="15" x14ac:dyDescent="0.2">
      <c r="A27" s="1" t="s">
        <v>142</v>
      </c>
      <c r="B27" s="38" t="s">
        <v>260</v>
      </c>
      <c r="C27" s="15">
        <v>43211507</v>
      </c>
      <c r="D27" s="15" t="s">
        <v>197</v>
      </c>
      <c r="E27" s="15" t="s">
        <v>166</v>
      </c>
      <c r="F27" s="15" t="s">
        <v>197</v>
      </c>
      <c r="G27" s="38" t="s">
        <v>196</v>
      </c>
      <c r="H27" s="15" t="s">
        <v>10</v>
      </c>
      <c r="I27" s="15">
        <v>1</v>
      </c>
      <c r="J27" s="39">
        <v>39</v>
      </c>
      <c r="K27" s="13">
        <v>0.16</v>
      </c>
      <c r="L27" s="12">
        <v>32.76</v>
      </c>
      <c r="M27" s="12" t="s">
        <v>255</v>
      </c>
      <c r="N27" s="11" t="s">
        <v>262</v>
      </c>
    </row>
    <row r="28" spans="1:14" ht="15" x14ac:dyDescent="0.2">
      <c r="A28" s="1" t="s">
        <v>143</v>
      </c>
      <c r="B28" s="38" t="s">
        <v>258</v>
      </c>
      <c r="C28" s="15">
        <v>43211507</v>
      </c>
      <c r="D28" s="15" t="s">
        <v>199</v>
      </c>
      <c r="E28" s="15" t="s">
        <v>166</v>
      </c>
      <c r="F28" s="15" t="s">
        <v>199</v>
      </c>
      <c r="G28" s="38" t="s">
        <v>198</v>
      </c>
      <c r="H28" s="15" t="s">
        <v>10</v>
      </c>
      <c r="I28" s="15">
        <v>1</v>
      </c>
      <c r="J28" s="39">
        <v>69</v>
      </c>
      <c r="K28" s="13">
        <v>0.16</v>
      </c>
      <c r="L28" s="12">
        <v>57.96</v>
      </c>
      <c r="M28" s="12" t="s">
        <v>255</v>
      </c>
      <c r="N28" s="11" t="s">
        <v>262</v>
      </c>
    </row>
    <row r="29" spans="1:14" s="10" customFormat="1" ht="20.25" x14ac:dyDescent="0.25">
      <c r="A29" s="48" t="s">
        <v>92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</row>
    <row r="30" spans="1:14" ht="65.25" customHeight="1" x14ac:dyDescent="0.2">
      <c r="A30" s="2" t="s">
        <v>7</v>
      </c>
      <c r="B30" s="3" t="s">
        <v>8</v>
      </c>
      <c r="C30" s="3" t="s">
        <v>6</v>
      </c>
      <c r="D30" s="3" t="s">
        <v>3</v>
      </c>
      <c r="E30" s="3" t="s">
        <v>1</v>
      </c>
      <c r="F30" s="3" t="s">
        <v>11</v>
      </c>
      <c r="G30" s="4" t="s">
        <v>21</v>
      </c>
      <c r="H30" s="4" t="s">
        <v>2</v>
      </c>
      <c r="I30" s="4" t="s">
        <v>9</v>
      </c>
      <c r="J30" s="46"/>
      <c r="K30" s="46"/>
      <c r="L30" s="46"/>
      <c r="M30" s="46"/>
      <c r="N30" s="46"/>
    </row>
    <row r="31" spans="1:14" ht="15" x14ac:dyDescent="0.2">
      <c r="A31" s="1" t="s">
        <v>51</v>
      </c>
      <c r="B31" s="5" t="s">
        <v>14</v>
      </c>
      <c r="C31" s="15">
        <v>81110000</v>
      </c>
      <c r="D31" s="11" t="s">
        <v>200</v>
      </c>
      <c r="E31" s="11" t="s">
        <v>10</v>
      </c>
      <c r="F31" s="11">
        <v>1</v>
      </c>
      <c r="G31" s="14">
        <v>70</v>
      </c>
      <c r="H31" s="13">
        <v>0.4</v>
      </c>
      <c r="I31" s="12">
        <f>Table1345711[[#This Row],[Contractor''s Standard Hourly Rate]]*(1-Table1345711[[#This Row],[Contract Discount]])</f>
        <v>42</v>
      </c>
      <c r="J31" s="46"/>
      <c r="K31" s="46"/>
      <c r="L31" s="46"/>
      <c r="M31" s="46"/>
      <c r="N31" s="46"/>
    </row>
    <row r="32" spans="1:14" ht="60" x14ac:dyDescent="0.2">
      <c r="A32" s="1" t="s">
        <v>52</v>
      </c>
      <c r="B32" s="5" t="s">
        <v>15</v>
      </c>
      <c r="C32" s="15">
        <v>81110000</v>
      </c>
      <c r="D32" s="11" t="s">
        <v>201</v>
      </c>
      <c r="E32" s="11" t="s">
        <v>10</v>
      </c>
      <c r="F32" s="11">
        <v>1</v>
      </c>
      <c r="G32" s="14">
        <v>15</v>
      </c>
      <c r="H32" s="13">
        <v>0.4</v>
      </c>
      <c r="I32" s="12">
        <f>Table1345711[[#This Row],[Contractor''s Standard Hourly Rate]]*(1-Table1345711[[#This Row],[Contract Discount]])</f>
        <v>9</v>
      </c>
      <c r="J32" s="46"/>
      <c r="K32" s="46"/>
      <c r="L32" s="46"/>
      <c r="M32" s="46"/>
      <c r="N32" s="46"/>
    </row>
    <row r="33" spans="1:14" ht="45" x14ac:dyDescent="0.2">
      <c r="A33" s="1" t="s">
        <v>53</v>
      </c>
      <c r="B33" s="6" t="s">
        <v>16</v>
      </c>
      <c r="C33" s="15">
        <v>81110000</v>
      </c>
      <c r="D33" s="11" t="s">
        <v>202</v>
      </c>
      <c r="E33" s="11" t="s">
        <v>10</v>
      </c>
      <c r="F33" s="11">
        <v>1</v>
      </c>
      <c r="G33" s="14">
        <v>0</v>
      </c>
      <c r="H33" s="13">
        <v>0.4</v>
      </c>
      <c r="I33" s="12">
        <f>Table1345711[[#This Row],[Contractor''s Standard Hourly Rate]]*(1-Table1345711[[#This Row],[Contract Discount]])</f>
        <v>0</v>
      </c>
      <c r="J33" s="46"/>
      <c r="K33" s="46"/>
      <c r="L33" s="46"/>
      <c r="M33" s="46"/>
      <c r="N33" s="46"/>
    </row>
    <row r="34" spans="1:14" ht="30" x14ac:dyDescent="0.2">
      <c r="A34" s="1" t="s">
        <v>54</v>
      </c>
      <c r="B34" s="5" t="s">
        <v>17</v>
      </c>
      <c r="C34" s="15">
        <v>81110000</v>
      </c>
      <c r="D34" s="11" t="s">
        <v>203</v>
      </c>
      <c r="E34" s="11" t="s">
        <v>10</v>
      </c>
      <c r="F34" s="11">
        <v>1</v>
      </c>
      <c r="G34" s="14">
        <v>0</v>
      </c>
      <c r="H34" s="13">
        <v>0.4</v>
      </c>
      <c r="I34" s="12">
        <f>Table1345711[[#This Row],[Contractor''s Standard Hourly Rate]]*(1-Table1345711[[#This Row],[Contract Discount]])</f>
        <v>0</v>
      </c>
      <c r="J34" s="46"/>
      <c r="K34" s="46"/>
      <c r="L34" s="46"/>
      <c r="M34" s="46"/>
      <c r="N34" s="46"/>
    </row>
    <row r="35" spans="1:14" ht="30" x14ac:dyDescent="0.2">
      <c r="A35" s="1" t="s">
        <v>55</v>
      </c>
      <c r="B35" s="5" t="s">
        <v>18</v>
      </c>
      <c r="C35" s="15">
        <v>81110000</v>
      </c>
      <c r="D35" s="11" t="s">
        <v>204</v>
      </c>
      <c r="E35" s="11" t="s">
        <v>10</v>
      </c>
      <c r="F35" s="11">
        <v>1</v>
      </c>
      <c r="G35" s="14">
        <v>70</v>
      </c>
      <c r="H35" s="13">
        <v>0.4</v>
      </c>
      <c r="I35" s="12">
        <f>Table1345711[[#This Row],[Contractor''s Standard Hourly Rate]]*(1-Table1345711[[#This Row],[Contract Discount]])</f>
        <v>42</v>
      </c>
      <c r="J35" s="46"/>
      <c r="K35" s="46"/>
      <c r="L35" s="46"/>
      <c r="M35" s="46"/>
      <c r="N35" s="46"/>
    </row>
    <row r="36" spans="1:14" ht="30" x14ac:dyDescent="0.2">
      <c r="A36" s="1" t="s">
        <v>56</v>
      </c>
      <c r="B36" s="5" t="s">
        <v>19</v>
      </c>
      <c r="C36" s="15">
        <v>81110000</v>
      </c>
      <c r="D36" s="11" t="s">
        <v>205</v>
      </c>
      <c r="E36" s="11" t="s">
        <v>10</v>
      </c>
      <c r="F36" s="11">
        <v>1</v>
      </c>
      <c r="G36" s="14">
        <v>140</v>
      </c>
      <c r="H36" s="13">
        <v>0.4</v>
      </c>
      <c r="I36" s="12">
        <f>Table1345711[[#This Row],[Contractor''s Standard Hourly Rate]]*(1-Table1345711[[#This Row],[Contract Discount]])</f>
        <v>84</v>
      </c>
      <c r="J36" s="46"/>
      <c r="K36" s="46"/>
      <c r="L36" s="46"/>
      <c r="M36" s="46"/>
      <c r="N36" s="46"/>
    </row>
    <row r="37" spans="1:14" x14ac:dyDescent="0.25">
      <c r="A37" s="44" t="s">
        <v>223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</row>
    <row r="38" spans="1:14" ht="15" hidden="1" x14ac:dyDescent="0.2">
      <c r="A38" s="8"/>
    </row>
    <row r="53" spans="2:14" s="9" customFormat="1" hidden="1" x14ac:dyDescent="0.25">
      <c r="B53" s="7"/>
      <c r="C53" s="7"/>
      <c r="D53" s="7"/>
      <c r="E53" s="7"/>
      <c r="F53" s="7"/>
      <c r="G53" s="7"/>
      <c r="H53" s="8"/>
      <c r="I53" s="7"/>
      <c r="J53" s="7"/>
      <c r="K53" s="7"/>
      <c r="L53" s="7"/>
      <c r="M53" s="8"/>
      <c r="N53" s="7"/>
    </row>
    <row r="54" spans="2:14" s="9" customFormat="1" hidden="1" x14ac:dyDescent="0.25">
      <c r="B54" s="7"/>
      <c r="C54" s="7"/>
      <c r="D54" s="7"/>
      <c r="E54" s="7"/>
      <c r="F54" s="7"/>
      <c r="G54" s="7"/>
      <c r="H54" s="8"/>
      <c r="I54" s="7"/>
      <c r="J54" s="7"/>
      <c r="K54" s="7"/>
      <c r="L54" s="7"/>
      <c r="M54" s="8"/>
      <c r="N54" s="7"/>
    </row>
    <row r="55" spans="2:14" s="9" customFormat="1" hidden="1" x14ac:dyDescent="0.25">
      <c r="B55" s="7"/>
      <c r="C55" s="7"/>
      <c r="D55" s="7"/>
      <c r="E55" s="7"/>
      <c r="F55" s="7"/>
      <c r="G55" s="7"/>
      <c r="H55" s="8"/>
      <c r="I55" s="7"/>
      <c r="J55" s="7"/>
      <c r="K55" s="7"/>
      <c r="L55" s="7"/>
      <c r="M55" s="8"/>
      <c r="N55" s="7"/>
    </row>
    <row r="56" spans="2:14" s="9" customFormat="1" hidden="1" x14ac:dyDescent="0.25">
      <c r="B56" s="7"/>
      <c r="C56" s="7"/>
      <c r="D56" s="7"/>
      <c r="E56" s="7"/>
      <c r="F56" s="7"/>
      <c r="G56" s="7"/>
      <c r="H56" s="8"/>
      <c r="I56" s="7"/>
      <c r="J56" s="7"/>
      <c r="K56" s="7"/>
      <c r="L56" s="7"/>
      <c r="M56" s="8"/>
      <c r="N56" s="7"/>
    </row>
    <row r="57" spans="2:14" s="9" customFormat="1" hidden="1" x14ac:dyDescent="0.25">
      <c r="B57" s="7"/>
      <c r="C57" s="7"/>
      <c r="D57" s="7"/>
      <c r="E57" s="7"/>
      <c r="F57" s="7"/>
      <c r="G57" s="7"/>
      <c r="H57" s="8"/>
      <c r="I57" s="7"/>
      <c r="J57" s="7"/>
      <c r="K57" s="7"/>
      <c r="L57" s="7"/>
      <c r="M57" s="8"/>
      <c r="N57" s="7"/>
    </row>
    <row r="58" spans="2:14" s="9" customFormat="1" hidden="1" x14ac:dyDescent="0.25">
      <c r="B58" s="7"/>
      <c r="C58" s="7"/>
      <c r="D58" s="7"/>
      <c r="E58" s="7"/>
      <c r="F58" s="7"/>
      <c r="G58" s="7"/>
      <c r="H58" s="8"/>
      <c r="I58" s="7"/>
      <c r="J58" s="7"/>
      <c r="K58" s="7"/>
      <c r="L58" s="7"/>
      <c r="M58" s="8"/>
      <c r="N58" s="7"/>
    </row>
    <row r="59" spans="2:14" s="9" customFormat="1" hidden="1" x14ac:dyDescent="0.25">
      <c r="B59" s="7"/>
      <c r="C59" s="7"/>
      <c r="D59" s="7"/>
      <c r="E59" s="7"/>
      <c r="F59" s="7"/>
      <c r="G59" s="7"/>
      <c r="H59" s="8"/>
      <c r="I59" s="7"/>
      <c r="J59" s="7"/>
      <c r="K59" s="7"/>
      <c r="L59" s="7"/>
      <c r="M59" s="8"/>
      <c r="N59" s="7"/>
    </row>
    <row r="60" spans="2:14" s="9" customFormat="1" hidden="1" x14ac:dyDescent="0.25">
      <c r="B60" s="7"/>
      <c r="C60" s="7"/>
      <c r="D60" s="7"/>
      <c r="E60" s="7"/>
      <c r="F60" s="7"/>
      <c r="G60" s="7"/>
      <c r="H60" s="8"/>
      <c r="I60" s="7"/>
      <c r="J60" s="7"/>
      <c r="K60" s="7"/>
      <c r="L60" s="7"/>
      <c r="M60" s="8"/>
      <c r="N60" s="7"/>
    </row>
    <row r="61" spans="2:14" s="9" customFormat="1" hidden="1" x14ac:dyDescent="0.25">
      <c r="B61" s="7"/>
      <c r="C61" s="7"/>
      <c r="D61" s="7"/>
      <c r="E61" s="7"/>
      <c r="F61" s="7"/>
      <c r="G61" s="7"/>
      <c r="H61" s="8"/>
      <c r="I61" s="7"/>
      <c r="J61" s="7"/>
      <c r="K61" s="7"/>
      <c r="L61" s="7"/>
      <c r="M61" s="8"/>
      <c r="N61" s="7"/>
    </row>
    <row r="62" spans="2:14" s="9" customFormat="1" hidden="1" x14ac:dyDescent="0.25">
      <c r="B62" s="7"/>
      <c r="C62" s="7"/>
      <c r="D62" s="7"/>
      <c r="E62" s="7"/>
      <c r="F62" s="7"/>
      <c r="G62" s="7"/>
      <c r="H62" s="8"/>
      <c r="I62" s="7"/>
      <c r="J62" s="7"/>
      <c r="K62" s="7"/>
      <c r="L62" s="7"/>
      <c r="M62" s="8"/>
      <c r="N62" s="7"/>
    </row>
    <row r="63" spans="2:14" s="9" customFormat="1" hidden="1" x14ac:dyDescent="0.25">
      <c r="B63" s="7"/>
      <c r="C63" s="7"/>
      <c r="D63" s="7"/>
      <c r="E63" s="7"/>
      <c r="F63" s="7"/>
      <c r="G63" s="7"/>
      <c r="H63" s="8"/>
      <c r="I63" s="7"/>
      <c r="J63" s="7"/>
      <c r="K63" s="7"/>
      <c r="L63" s="7"/>
      <c r="M63" s="8"/>
      <c r="N63" s="7"/>
    </row>
    <row r="64" spans="2:14" s="9" customFormat="1" hidden="1" x14ac:dyDescent="0.25">
      <c r="B64" s="7"/>
      <c r="C64" s="7"/>
      <c r="D64" s="7"/>
      <c r="E64" s="7"/>
      <c r="F64" s="7"/>
      <c r="G64" s="7"/>
      <c r="H64" s="8"/>
      <c r="I64" s="7"/>
      <c r="J64" s="7"/>
      <c r="K64" s="7"/>
      <c r="L64" s="7"/>
      <c r="M64" s="8"/>
      <c r="N64" s="7"/>
    </row>
    <row r="65" spans="2:14" s="9" customFormat="1" hidden="1" x14ac:dyDescent="0.25">
      <c r="B65" s="7"/>
      <c r="C65" s="7"/>
      <c r="D65" s="7"/>
      <c r="E65" s="7"/>
      <c r="F65" s="7"/>
      <c r="G65" s="7"/>
      <c r="H65" s="8"/>
      <c r="I65" s="7"/>
      <c r="J65" s="7"/>
      <c r="K65" s="7"/>
      <c r="L65" s="7"/>
      <c r="M65" s="8"/>
      <c r="N65" s="7"/>
    </row>
    <row r="66" spans="2:14" s="9" customFormat="1" hidden="1" x14ac:dyDescent="0.25">
      <c r="B66" s="7"/>
      <c r="C66" s="7"/>
      <c r="D66" s="7"/>
      <c r="E66" s="7"/>
      <c r="F66" s="7"/>
      <c r="G66" s="7"/>
      <c r="H66" s="8"/>
      <c r="I66" s="7"/>
      <c r="J66" s="7"/>
      <c r="K66" s="7"/>
      <c r="L66" s="7"/>
      <c r="M66" s="8"/>
      <c r="N66" s="7"/>
    </row>
    <row r="67" spans="2:14" s="9" customFormat="1" hidden="1" x14ac:dyDescent="0.25">
      <c r="B67" s="7"/>
      <c r="C67" s="7"/>
      <c r="D67" s="7"/>
      <c r="E67" s="7"/>
      <c r="F67" s="7"/>
      <c r="G67" s="7"/>
      <c r="H67" s="8"/>
      <c r="I67" s="7"/>
      <c r="J67" s="7"/>
      <c r="K67" s="7"/>
      <c r="L67" s="7"/>
      <c r="M67" s="8"/>
      <c r="N67" s="7"/>
    </row>
    <row r="68" spans="2:14" s="9" customFormat="1" hidden="1" x14ac:dyDescent="0.25">
      <c r="B68" s="7"/>
      <c r="C68" s="7"/>
      <c r="D68" s="7"/>
      <c r="E68" s="7"/>
      <c r="F68" s="7"/>
      <c r="G68" s="7"/>
      <c r="H68" s="8"/>
      <c r="I68" s="7"/>
      <c r="J68" s="7"/>
      <c r="K68" s="7"/>
      <c r="L68" s="7"/>
      <c r="M68" s="8"/>
      <c r="N68" s="7"/>
    </row>
    <row r="69" spans="2:14" s="9" customFormat="1" hidden="1" x14ac:dyDescent="0.25">
      <c r="B69" s="7"/>
      <c r="C69" s="7"/>
      <c r="D69" s="7"/>
      <c r="E69" s="7"/>
      <c r="F69" s="7"/>
      <c r="G69" s="7"/>
      <c r="H69" s="8"/>
      <c r="I69" s="7"/>
      <c r="J69" s="7"/>
      <c r="K69" s="7"/>
      <c r="L69" s="7"/>
      <c r="M69" s="8"/>
      <c r="N69" s="7"/>
    </row>
    <row r="70" spans="2:14" s="9" customFormat="1" hidden="1" x14ac:dyDescent="0.25">
      <c r="B70" s="7"/>
      <c r="C70" s="7"/>
      <c r="D70" s="7"/>
      <c r="E70" s="7"/>
      <c r="F70" s="7"/>
      <c r="G70" s="7"/>
      <c r="H70" s="8"/>
      <c r="I70" s="7"/>
      <c r="J70" s="7"/>
      <c r="K70" s="7"/>
      <c r="L70" s="7"/>
      <c r="M70" s="8"/>
      <c r="N70" s="7"/>
    </row>
    <row r="71" spans="2:14" s="9" customFormat="1" hidden="1" x14ac:dyDescent="0.25">
      <c r="B71" s="7"/>
      <c r="C71" s="7"/>
      <c r="D71" s="7"/>
      <c r="E71" s="7"/>
      <c r="F71" s="7"/>
      <c r="G71" s="7"/>
      <c r="H71" s="8"/>
      <c r="I71" s="7"/>
      <c r="J71" s="7"/>
      <c r="K71" s="7"/>
      <c r="L71" s="7"/>
      <c r="M71" s="8"/>
      <c r="N71" s="7"/>
    </row>
    <row r="72" spans="2:14" s="9" customFormat="1" hidden="1" x14ac:dyDescent="0.25">
      <c r="B72" s="7"/>
      <c r="C72" s="7"/>
      <c r="D72" s="7"/>
      <c r="E72" s="7"/>
      <c r="F72" s="7"/>
      <c r="G72" s="7"/>
      <c r="H72" s="8"/>
      <c r="I72" s="7"/>
      <c r="J72" s="7"/>
      <c r="K72" s="7"/>
      <c r="L72" s="7"/>
      <c r="M72" s="8"/>
      <c r="N72" s="7"/>
    </row>
    <row r="73" spans="2:14" s="9" customFormat="1" hidden="1" x14ac:dyDescent="0.25">
      <c r="B73" s="7"/>
      <c r="C73" s="7"/>
      <c r="D73" s="7"/>
      <c r="E73" s="7"/>
      <c r="F73" s="7"/>
      <c r="G73" s="7"/>
      <c r="H73" s="8"/>
      <c r="I73" s="7"/>
      <c r="J73" s="7"/>
      <c r="K73" s="7"/>
      <c r="L73" s="7"/>
      <c r="M73" s="8"/>
      <c r="N73" s="7"/>
    </row>
    <row r="74" spans="2:14" s="9" customFormat="1" hidden="1" x14ac:dyDescent="0.25">
      <c r="B74" s="7"/>
      <c r="C74" s="7"/>
      <c r="D74" s="7"/>
      <c r="E74" s="7"/>
      <c r="F74" s="7"/>
      <c r="G74" s="7"/>
      <c r="H74" s="8"/>
      <c r="I74" s="7"/>
      <c r="J74" s="7"/>
      <c r="K74" s="7"/>
      <c r="L74" s="7"/>
      <c r="M74" s="8"/>
      <c r="N74" s="7"/>
    </row>
    <row r="75" spans="2:14" s="9" customFormat="1" hidden="1" x14ac:dyDescent="0.25">
      <c r="B75" s="7"/>
      <c r="C75" s="7"/>
      <c r="D75" s="7"/>
      <c r="E75" s="7"/>
      <c r="F75" s="7"/>
      <c r="G75" s="7"/>
      <c r="H75" s="8"/>
      <c r="I75" s="7"/>
      <c r="J75" s="7"/>
      <c r="K75" s="7"/>
      <c r="L75" s="7"/>
      <c r="M75" s="8"/>
      <c r="N75" s="7"/>
    </row>
    <row r="76" spans="2:14" s="9" customFormat="1" hidden="1" x14ac:dyDescent="0.25">
      <c r="B76" s="7"/>
      <c r="C76" s="7"/>
      <c r="D76" s="7"/>
      <c r="E76" s="7"/>
      <c r="F76" s="7"/>
      <c r="G76" s="7"/>
      <c r="H76" s="8"/>
      <c r="I76" s="7"/>
      <c r="J76" s="7"/>
      <c r="K76" s="7"/>
      <c r="L76" s="7"/>
      <c r="M76" s="8"/>
      <c r="N76" s="7"/>
    </row>
    <row r="77" spans="2:14" s="9" customFormat="1" hidden="1" x14ac:dyDescent="0.25">
      <c r="B77" s="7"/>
      <c r="C77" s="7"/>
      <c r="D77" s="7"/>
      <c r="E77" s="7"/>
      <c r="F77" s="7"/>
      <c r="G77" s="7"/>
      <c r="H77" s="8"/>
      <c r="I77" s="7"/>
      <c r="J77" s="7"/>
      <c r="K77" s="7"/>
      <c r="L77" s="7"/>
      <c r="M77" s="8"/>
      <c r="N77" s="7"/>
    </row>
    <row r="78" spans="2:14" s="9" customFormat="1" hidden="1" x14ac:dyDescent="0.25">
      <c r="B78" s="7"/>
      <c r="C78" s="7"/>
      <c r="D78" s="7"/>
      <c r="E78" s="7"/>
      <c r="F78" s="7"/>
      <c r="G78" s="7"/>
      <c r="H78" s="8"/>
      <c r="I78" s="7"/>
      <c r="J78" s="7"/>
      <c r="K78" s="7"/>
      <c r="L78" s="7"/>
      <c r="M78" s="8"/>
      <c r="N78" s="7"/>
    </row>
    <row r="79" spans="2:14" s="9" customFormat="1" hidden="1" x14ac:dyDescent="0.25">
      <c r="B79" s="7"/>
      <c r="C79" s="7"/>
      <c r="D79" s="7"/>
      <c r="E79" s="7"/>
      <c r="F79" s="7"/>
      <c r="G79" s="7"/>
      <c r="H79" s="8"/>
      <c r="I79" s="7"/>
      <c r="J79" s="7"/>
      <c r="K79" s="7"/>
      <c r="L79" s="7"/>
      <c r="M79" s="8"/>
      <c r="N79" s="7"/>
    </row>
    <row r="80" spans="2:14" s="9" customFormat="1" hidden="1" x14ac:dyDescent="0.25">
      <c r="B80" s="7"/>
      <c r="C80" s="7"/>
      <c r="D80" s="7"/>
      <c r="E80" s="7"/>
      <c r="F80" s="7"/>
      <c r="G80" s="7"/>
      <c r="H80" s="8"/>
      <c r="I80" s="7"/>
      <c r="J80" s="7"/>
      <c r="K80" s="7"/>
      <c r="L80" s="7"/>
      <c r="M80" s="8"/>
      <c r="N80" s="7"/>
    </row>
    <row r="81" spans="2:14" s="9" customFormat="1" hidden="1" x14ac:dyDescent="0.25">
      <c r="B81" s="7"/>
      <c r="C81" s="7"/>
      <c r="D81" s="7"/>
      <c r="E81" s="7"/>
      <c r="F81" s="7"/>
      <c r="G81" s="7"/>
      <c r="H81" s="8"/>
      <c r="I81" s="7"/>
      <c r="J81" s="7"/>
      <c r="K81" s="7"/>
      <c r="L81" s="7"/>
      <c r="M81" s="8"/>
      <c r="N81" s="7"/>
    </row>
    <row r="82" spans="2:14" s="9" customFormat="1" hidden="1" x14ac:dyDescent="0.25">
      <c r="B82" s="7"/>
      <c r="C82" s="7"/>
      <c r="D82" s="7"/>
      <c r="E82" s="7"/>
      <c r="F82" s="7"/>
      <c r="G82" s="7"/>
      <c r="H82" s="8"/>
      <c r="I82" s="7"/>
      <c r="J82" s="7"/>
      <c r="K82" s="7"/>
      <c r="L82" s="7"/>
      <c r="M82" s="8"/>
      <c r="N82" s="7"/>
    </row>
    <row r="83" spans="2:14" s="9" customFormat="1" hidden="1" x14ac:dyDescent="0.25">
      <c r="B83" s="7"/>
      <c r="C83" s="7"/>
      <c r="D83" s="7"/>
      <c r="E83" s="7"/>
      <c r="F83" s="7"/>
      <c r="G83" s="7"/>
      <c r="H83" s="8"/>
      <c r="I83" s="7"/>
      <c r="J83" s="7"/>
      <c r="K83" s="7"/>
      <c r="L83" s="7"/>
      <c r="M83" s="8"/>
      <c r="N83" s="7"/>
    </row>
    <row r="84" spans="2:14" s="9" customFormat="1" hidden="1" x14ac:dyDescent="0.25">
      <c r="B84" s="7"/>
      <c r="C84" s="7"/>
      <c r="D84" s="7"/>
      <c r="E84" s="7"/>
      <c r="F84" s="7"/>
      <c r="G84" s="7"/>
      <c r="H84" s="8"/>
      <c r="I84" s="7"/>
      <c r="J84" s="7"/>
      <c r="K84" s="7"/>
      <c r="L84" s="7"/>
      <c r="M84" s="8"/>
      <c r="N84" s="7"/>
    </row>
    <row r="85" spans="2:14" s="9" customFormat="1" hidden="1" x14ac:dyDescent="0.25">
      <c r="B85" s="7"/>
      <c r="C85" s="7"/>
      <c r="D85" s="7"/>
      <c r="E85" s="7"/>
      <c r="F85" s="7"/>
      <c r="G85" s="7"/>
      <c r="H85" s="8"/>
      <c r="I85" s="7"/>
      <c r="J85" s="7"/>
      <c r="K85" s="7"/>
      <c r="L85" s="7"/>
      <c r="M85" s="8"/>
      <c r="N85" s="7"/>
    </row>
    <row r="86" spans="2:14" s="9" customFormat="1" hidden="1" x14ac:dyDescent="0.25">
      <c r="B86" s="7"/>
      <c r="C86" s="7"/>
      <c r="D86" s="7"/>
      <c r="E86" s="7"/>
      <c r="F86" s="7"/>
      <c r="G86" s="7"/>
      <c r="H86" s="8"/>
      <c r="I86" s="7"/>
      <c r="J86" s="7"/>
      <c r="K86" s="7"/>
      <c r="L86" s="7"/>
      <c r="M86" s="8"/>
      <c r="N86" s="7"/>
    </row>
    <row r="87" spans="2:14" s="9" customFormat="1" hidden="1" x14ac:dyDescent="0.25">
      <c r="B87" s="7"/>
      <c r="C87" s="7"/>
      <c r="D87" s="7"/>
      <c r="E87" s="7"/>
      <c r="F87" s="7"/>
      <c r="G87" s="7"/>
      <c r="H87" s="8"/>
      <c r="I87" s="7"/>
      <c r="J87" s="7"/>
      <c r="K87" s="7"/>
      <c r="L87" s="7"/>
      <c r="M87" s="8"/>
      <c r="N87" s="7"/>
    </row>
    <row r="88" spans="2:14" s="9" customFormat="1" hidden="1" x14ac:dyDescent="0.25">
      <c r="B88" s="7"/>
      <c r="C88" s="7"/>
      <c r="D88" s="7"/>
      <c r="E88" s="7"/>
      <c r="F88" s="7"/>
      <c r="G88" s="7"/>
      <c r="H88" s="8"/>
      <c r="I88" s="7"/>
      <c r="J88" s="7"/>
      <c r="K88" s="7"/>
      <c r="L88" s="7"/>
      <c r="M88" s="8"/>
      <c r="N88" s="7"/>
    </row>
    <row r="89" spans="2:14" s="9" customFormat="1" hidden="1" x14ac:dyDescent="0.25">
      <c r="B89" s="7"/>
      <c r="C89" s="7"/>
      <c r="D89" s="7"/>
      <c r="E89" s="7"/>
      <c r="F89" s="7"/>
      <c r="G89" s="7"/>
      <c r="H89" s="8"/>
      <c r="I89" s="7"/>
      <c r="J89" s="7"/>
      <c r="K89" s="7"/>
      <c r="L89" s="7"/>
      <c r="M89" s="8"/>
      <c r="N89" s="7"/>
    </row>
    <row r="90" spans="2:14" s="9" customFormat="1" hidden="1" x14ac:dyDescent="0.25">
      <c r="B90" s="7"/>
      <c r="C90" s="7"/>
      <c r="D90" s="7"/>
      <c r="E90" s="7"/>
      <c r="F90" s="7"/>
      <c r="G90" s="7"/>
      <c r="H90" s="8"/>
      <c r="I90" s="7"/>
      <c r="J90" s="7"/>
      <c r="K90" s="7"/>
      <c r="L90" s="7"/>
      <c r="M90" s="8"/>
      <c r="N90" s="7"/>
    </row>
    <row r="91" spans="2:14" s="9" customFormat="1" hidden="1" x14ac:dyDescent="0.25">
      <c r="B91" s="7"/>
      <c r="C91" s="7"/>
      <c r="D91" s="7"/>
      <c r="E91" s="7"/>
      <c r="F91" s="7"/>
      <c r="G91" s="7"/>
      <c r="H91" s="8"/>
      <c r="I91" s="7"/>
      <c r="J91" s="7"/>
      <c r="K91" s="7"/>
      <c r="L91" s="7"/>
      <c r="M91" s="8"/>
      <c r="N91" s="7"/>
    </row>
    <row r="92" spans="2:14" s="9" customFormat="1" hidden="1" x14ac:dyDescent="0.25">
      <c r="B92" s="7"/>
      <c r="C92" s="7"/>
      <c r="D92" s="7"/>
      <c r="E92" s="7"/>
      <c r="F92" s="7"/>
      <c r="G92" s="7"/>
      <c r="H92" s="8"/>
      <c r="I92" s="7"/>
      <c r="J92" s="7"/>
      <c r="K92" s="7"/>
      <c r="L92" s="7"/>
      <c r="M92" s="8"/>
      <c r="N92" s="7"/>
    </row>
    <row r="93" spans="2:14" s="9" customFormat="1" hidden="1" x14ac:dyDescent="0.25">
      <c r="B93" s="7"/>
      <c r="C93" s="7"/>
      <c r="D93" s="7"/>
      <c r="E93" s="7"/>
      <c r="F93" s="7"/>
      <c r="G93" s="7"/>
      <c r="H93" s="8"/>
      <c r="I93" s="7"/>
      <c r="J93" s="7"/>
      <c r="K93" s="7"/>
      <c r="L93" s="7"/>
      <c r="M93" s="8"/>
      <c r="N93" s="7"/>
    </row>
    <row r="94" spans="2:14" s="9" customFormat="1" hidden="1" x14ac:dyDescent="0.25">
      <c r="B94" s="7"/>
      <c r="C94" s="7"/>
      <c r="D94" s="7"/>
      <c r="E94" s="7"/>
      <c r="F94" s="7"/>
      <c r="G94" s="7"/>
      <c r="H94" s="8"/>
      <c r="I94" s="7"/>
      <c r="J94" s="7"/>
      <c r="K94" s="7"/>
      <c r="L94" s="7"/>
      <c r="M94" s="8"/>
      <c r="N94" s="7"/>
    </row>
    <row r="95" spans="2:14" s="9" customFormat="1" hidden="1" x14ac:dyDescent="0.25">
      <c r="B95" s="7"/>
      <c r="C95" s="7"/>
      <c r="D95" s="7"/>
      <c r="E95" s="7"/>
      <c r="F95" s="7"/>
      <c r="G95" s="7"/>
      <c r="H95" s="8"/>
      <c r="I95" s="7"/>
      <c r="J95" s="7"/>
      <c r="K95" s="7"/>
      <c r="L95" s="7"/>
      <c r="M95" s="8"/>
      <c r="N95" s="7"/>
    </row>
    <row r="96" spans="2:14" s="9" customFormat="1" hidden="1" x14ac:dyDescent="0.25">
      <c r="B96" s="7"/>
      <c r="C96" s="7"/>
      <c r="D96" s="7"/>
      <c r="E96" s="7"/>
      <c r="F96" s="7"/>
      <c r="G96" s="7"/>
      <c r="H96" s="8"/>
      <c r="I96" s="7"/>
      <c r="J96" s="7"/>
      <c r="K96" s="7"/>
      <c r="L96" s="7"/>
      <c r="M96" s="8"/>
      <c r="N96" s="7"/>
    </row>
    <row r="97" spans="2:14" s="9" customFormat="1" hidden="1" x14ac:dyDescent="0.25">
      <c r="B97" s="7"/>
      <c r="C97" s="7"/>
      <c r="D97" s="7"/>
      <c r="E97" s="7"/>
      <c r="F97" s="7"/>
      <c r="G97" s="7"/>
      <c r="H97" s="8"/>
      <c r="I97" s="7"/>
      <c r="J97" s="7"/>
      <c r="K97" s="7"/>
      <c r="L97" s="7"/>
      <c r="M97" s="8"/>
      <c r="N97" s="7"/>
    </row>
    <row r="98" spans="2:14" s="9" customFormat="1" hidden="1" x14ac:dyDescent="0.25">
      <c r="B98" s="7"/>
      <c r="C98" s="7"/>
      <c r="D98" s="7"/>
      <c r="E98" s="7"/>
      <c r="F98" s="7"/>
      <c r="G98" s="7"/>
      <c r="H98" s="8"/>
      <c r="I98" s="7"/>
      <c r="J98" s="7"/>
      <c r="K98" s="7"/>
      <c r="L98" s="7"/>
      <c r="M98" s="8"/>
      <c r="N98" s="7"/>
    </row>
    <row r="99" spans="2:14" s="9" customFormat="1" hidden="1" x14ac:dyDescent="0.25">
      <c r="B99" s="7"/>
      <c r="C99" s="7"/>
      <c r="D99" s="7"/>
      <c r="E99" s="7"/>
      <c r="F99" s="7"/>
      <c r="G99" s="7"/>
      <c r="H99" s="8"/>
      <c r="I99" s="7"/>
      <c r="J99" s="7"/>
      <c r="K99" s="7"/>
      <c r="L99" s="7"/>
      <c r="M99" s="8"/>
      <c r="N99" s="7"/>
    </row>
    <row r="100" spans="2:14" s="9" customFormat="1" hidden="1" x14ac:dyDescent="0.25">
      <c r="B100" s="7"/>
      <c r="C100" s="7"/>
      <c r="D100" s="7"/>
      <c r="E100" s="7"/>
      <c r="F100" s="7"/>
      <c r="G100" s="7"/>
      <c r="H100" s="8"/>
      <c r="I100" s="7"/>
      <c r="J100" s="7"/>
      <c r="K100" s="7"/>
      <c r="L100" s="7"/>
      <c r="M100" s="8"/>
      <c r="N100" s="7"/>
    </row>
    <row r="101" spans="2:14" s="9" customFormat="1" hidden="1" x14ac:dyDescent="0.25">
      <c r="B101" s="7"/>
      <c r="C101" s="7"/>
      <c r="D101" s="7"/>
      <c r="E101" s="7"/>
      <c r="F101" s="7"/>
      <c r="G101" s="7"/>
      <c r="H101" s="8"/>
      <c r="I101" s="7"/>
      <c r="J101" s="7"/>
      <c r="K101" s="7"/>
      <c r="L101" s="7"/>
      <c r="M101" s="8"/>
      <c r="N101" s="7"/>
    </row>
    <row r="102" spans="2:14" s="9" customFormat="1" hidden="1" x14ac:dyDescent="0.25">
      <c r="B102" s="7"/>
      <c r="C102" s="7"/>
      <c r="D102" s="7"/>
      <c r="E102" s="7"/>
      <c r="F102" s="7"/>
      <c r="G102" s="7"/>
      <c r="H102" s="8"/>
      <c r="I102" s="7"/>
      <c r="J102" s="7"/>
      <c r="K102" s="7"/>
      <c r="L102" s="7"/>
      <c r="M102" s="8"/>
      <c r="N102" s="7"/>
    </row>
    <row r="103" spans="2:14" s="9" customFormat="1" hidden="1" x14ac:dyDescent="0.25">
      <c r="B103" s="7"/>
      <c r="C103" s="7"/>
      <c r="D103" s="7"/>
      <c r="E103" s="7"/>
      <c r="F103" s="7"/>
      <c r="G103" s="7"/>
      <c r="H103" s="8"/>
      <c r="I103" s="7"/>
      <c r="J103" s="7"/>
      <c r="K103" s="7"/>
      <c r="L103" s="7"/>
      <c r="M103" s="8"/>
      <c r="N103" s="7"/>
    </row>
    <row r="104" spans="2:14" s="9" customFormat="1" hidden="1" x14ac:dyDescent="0.25">
      <c r="B104" s="7"/>
      <c r="C104" s="7"/>
      <c r="D104" s="7"/>
      <c r="E104" s="7"/>
      <c r="F104" s="7"/>
      <c r="G104" s="7"/>
      <c r="H104" s="8"/>
      <c r="I104" s="7"/>
      <c r="J104" s="7"/>
      <c r="K104" s="7"/>
      <c r="L104" s="7"/>
      <c r="M104" s="8"/>
      <c r="N104" s="7"/>
    </row>
    <row r="105" spans="2:14" s="9" customFormat="1" hidden="1" x14ac:dyDescent="0.25">
      <c r="B105" s="7"/>
      <c r="C105" s="7"/>
      <c r="D105" s="7"/>
      <c r="E105" s="7"/>
      <c r="F105" s="7"/>
      <c r="G105" s="7"/>
      <c r="H105" s="8"/>
      <c r="I105" s="7"/>
      <c r="J105" s="7"/>
      <c r="K105" s="7"/>
      <c r="L105" s="7"/>
      <c r="M105" s="8"/>
      <c r="N105" s="7"/>
    </row>
    <row r="106" spans="2:14" s="9" customFormat="1" hidden="1" x14ac:dyDescent="0.25">
      <c r="B106" s="7"/>
      <c r="C106" s="7"/>
      <c r="D106" s="7"/>
      <c r="E106" s="7"/>
      <c r="F106" s="7"/>
      <c r="G106" s="7"/>
      <c r="H106" s="8"/>
      <c r="I106" s="7"/>
      <c r="J106" s="7"/>
      <c r="K106" s="7"/>
      <c r="L106" s="7"/>
      <c r="M106" s="8"/>
      <c r="N106" s="7"/>
    </row>
    <row r="107" spans="2:14" s="9" customFormat="1" hidden="1" x14ac:dyDescent="0.25">
      <c r="B107" s="7"/>
      <c r="C107" s="7"/>
      <c r="D107" s="7"/>
      <c r="E107" s="7"/>
      <c r="F107" s="7"/>
      <c r="G107" s="7"/>
      <c r="H107" s="8"/>
      <c r="I107" s="7"/>
      <c r="J107" s="7"/>
      <c r="K107" s="7"/>
      <c r="L107" s="7"/>
      <c r="M107" s="8"/>
      <c r="N107" s="7"/>
    </row>
    <row r="108" spans="2:14" s="9" customFormat="1" hidden="1" x14ac:dyDescent="0.25">
      <c r="B108" s="7"/>
      <c r="C108" s="7"/>
      <c r="D108" s="7"/>
      <c r="E108" s="7"/>
      <c r="F108" s="7"/>
      <c r="G108" s="7"/>
      <c r="H108" s="8"/>
      <c r="I108" s="7"/>
      <c r="J108" s="7"/>
      <c r="K108" s="7"/>
      <c r="L108" s="7"/>
      <c r="M108" s="8"/>
      <c r="N108" s="7"/>
    </row>
    <row r="109" spans="2:14" s="9" customFormat="1" hidden="1" x14ac:dyDescent="0.25">
      <c r="B109" s="7"/>
      <c r="C109" s="7"/>
      <c r="D109" s="7"/>
      <c r="E109" s="7"/>
      <c r="F109" s="7"/>
      <c r="G109" s="7"/>
      <c r="H109" s="8"/>
      <c r="I109" s="7"/>
      <c r="J109" s="7"/>
      <c r="K109" s="7"/>
      <c r="L109" s="7"/>
      <c r="M109" s="8"/>
      <c r="N109" s="7"/>
    </row>
    <row r="110" spans="2:14" s="9" customFormat="1" hidden="1" x14ac:dyDescent="0.25">
      <c r="B110" s="7"/>
      <c r="C110" s="7"/>
      <c r="D110" s="7"/>
      <c r="E110" s="7"/>
      <c r="F110" s="7"/>
      <c r="G110" s="7"/>
      <c r="H110" s="8"/>
      <c r="I110" s="7"/>
      <c r="J110" s="7"/>
      <c r="K110" s="7"/>
      <c r="L110" s="7"/>
      <c r="M110" s="8"/>
      <c r="N110" s="7"/>
    </row>
    <row r="111" spans="2:14" s="9" customFormat="1" hidden="1" x14ac:dyDescent="0.25">
      <c r="B111" s="7"/>
      <c r="C111" s="7"/>
      <c r="D111" s="7"/>
      <c r="E111" s="7"/>
      <c r="F111" s="7"/>
      <c r="G111" s="7"/>
      <c r="H111" s="8"/>
      <c r="I111" s="7"/>
      <c r="J111" s="7"/>
      <c r="K111" s="7"/>
      <c r="L111" s="7"/>
      <c r="M111" s="8"/>
      <c r="N111" s="7"/>
    </row>
    <row r="112" spans="2:14" s="9" customFormat="1" hidden="1" x14ac:dyDescent="0.25">
      <c r="B112" s="7"/>
      <c r="C112" s="7"/>
      <c r="D112" s="7"/>
      <c r="E112" s="7"/>
      <c r="F112" s="7"/>
      <c r="G112" s="7"/>
      <c r="H112" s="8"/>
      <c r="I112" s="7"/>
      <c r="J112" s="7"/>
      <c r="K112" s="7"/>
      <c r="L112" s="7"/>
      <c r="M112" s="8"/>
      <c r="N112" s="7"/>
    </row>
    <row r="113" spans="2:14" s="9" customFormat="1" hidden="1" x14ac:dyDescent="0.25">
      <c r="B113" s="7"/>
      <c r="C113" s="7"/>
      <c r="D113" s="7"/>
      <c r="E113" s="7"/>
      <c r="F113" s="7"/>
      <c r="G113" s="7"/>
      <c r="H113" s="8"/>
      <c r="I113" s="7"/>
      <c r="J113" s="7"/>
      <c r="K113" s="7"/>
      <c r="L113" s="7"/>
      <c r="M113" s="8"/>
      <c r="N113" s="7"/>
    </row>
    <row r="114" spans="2:14" s="9" customFormat="1" hidden="1" x14ac:dyDescent="0.25">
      <c r="B114" s="7"/>
      <c r="C114" s="7"/>
      <c r="D114" s="7"/>
      <c r="E114" s="7"/>
      <c r="F114" s="7"/>
      <c r="G114" s="7"/>
      <c r="H114" s="8"/>
      <c r="I114" s="7"/>
      <c r="J114" s="7"/>
      <c r="K114" s="7"/>
      <c r="L114" s="7"/>
      <c r="M114" s="8"/>
      <c r="N114" s="7"/>
    </row>
    <row r="115" spans="2:14" s="9" customFormat="1" hidden="1" x14ac:dyDescent="0.25">
      <c r="B115" s="7"/>
      <c r="C115" s="7"/>
      <c r="D115" s="7"/>
      <c r="E115" s="7"/>
      <c r="F115" s="7"/>
      <c r="G115" s="7"/>
      <c r="H115" s="8"/>
      <c r="I115" s="7"/>
      <c r="J115" s="7"/>
      <c r="K115" s="7"/>
      <c r="L115" s="7"/>
      <c r="M115" s="8"/>
      <c r="N115" s="7"/>
    </row>
    <row r="116" spans="2:14" s="9" customFormat="1" hidden="1" x14ac:dyDescent="0.25">
      <c r="B116" s="7"/>
      <c r="C116" s="7"/>
      <c r="D116" s="7"/>
      <c r="E116" s="7"/>
      <c r="F116" s="7"/>
      <c r="G116" s="7"/>
      <c r="H116" s="8"/>
      <c r="I116" s="7"/>
      <c r="J116" s="7"/>
      <c r="K116" s="7"/>
      <c r="L116" s="7"/>
      <c r="M116" s="8"/>
      <c r="N116" s="7"/>
    </row>
    <row r="117" spans="2:14" s="9" customFormat="1" hidden="1" x14ac:dyDescent="0.25">
      <c r="B117" s="7"/>
      <c r="C117" s="7"/>
      <c r="D117" s="7"/>
      <c r="E117" s="7"/>
      <c r="F117" s="7"/>
      <c r="G117" s="7"/>
      <c r="H117" s="8"/>
      <c r="I117" s="7"/>
      <c r="J117" s="7"/>
      <c r="K117" s="7"/>
      <c r="L117" s="7"/>
      <c r="M117" s="8"/>
      <c r="N117" s="7"/>
    </row>
    <row r="118" spans="2:14" s="9" customFormat="1" hidden="1" x14ac:dyDescent="0.25">
      <c r="B118" s="7"/>
      <c r="C118" s="7"/>
      <c r="D118" s="7"/>
      <c r="E118" s="7"/>
      <c r="F118" s="7"/>
      <c r="G118" s="7"/>
      <c r="H118" s="8"/>
      <c r="I118" s="7"/>
      <c r="J118" s="7"/>
      <c r="K118" s="7"/>
      <c r="L118" s="7"/>
      <c r="M118" s="8"/>
      <c r="N118" s="7"/>
    </row>
    <row r="119" spans="2:14" s="9" customFormat="1" hidden="1" x14ac:dyDescent="0.25">
      <c r="B119" s="7"/>
      <c r="C119" s="7"/>
      <c r="D119" s="7"/>
      <c r="E119" s="7"/>
      <c r="F119" s="7"/>
      <c r="G119" s="7"/>
      <c r="H119" s="8"/>
      <c r="I119" s="7"/>
      <c r="J119" s="7"/>
      <c r="K119" s="7"/>
      <c r="L119" s="7"/>
      <c r="M119" s="8"/>
      <c r="N119" s="7"/>
    </row>
    <row r="120" spans="2:14" s="9" customFormat="1" hidden="1" x14ac:dyDescent="0.25">
      <c r="B120" s="7"/>
      <c r="C120" s="7"/>
      <c r="D120" s="7"/>
      <c r="E120" s="7"/>
      <c r="F120" s="7"/>
      <c r="G120" s="7"/>
      <c r="H120" s="8"/>
      <c r="I120" s="7"/>
      <c r="J120" s="7"/>
      <c r="K120" s="7"/>
      <c r="L120" s="7"/>
      <c r="M120" s="8"/>
      <c r="N120" s="7"/>
    </row>
    <row r="121" spans="2:14" s="9" customFormat="1" hidden="1" x14ac:dyDescent="0.25">
      <c r="B121" s="7"/>
      <c r="C121" s="7"/>
      <c r="D121" s="7"/>
      <c r="E121" s="7"/>
      <c r="F121" s="7"/>
      <c r="G121" s="7"/>
      <c r="H121" s="8"/>
      <c r="I121" s="7"/>
      <c r="J121" s="7"/>
      <c r="K121" s="7"/>
      <c r="L121" s="7"/>
      <c r="M121" s="8"/>
      <c r="N121" s="7"/>
    </row>
    <row r="122" spans="2:14" s="9" customFormat="1" hidden="1" x14ac:dyDescent="0.25">
      <c r="B122" s="7"/>
      <c r="C122" s="7"/>
      <c r="D122" s="7"/>
      <c r="E122" s="7"/>
      <c r="F122" s="7"/>
      <c r="G122" s="7"/>
      <c r="H122" s="8"/>
      <c r="I122" s="7"/>
      <c r="J122" s="7"/>
      <c r="K122" s="7"/>
      <c r="L122" s="7"/>
      <c r="M122" s="8"/>
      <c r="N122" s="7"/>
    </row>
    <row r="123" spans="2:14" s="9" customFormat="1" hidden="1" x14ac:dyDescent="0.25">
      <c r="B123" s="7"/>
      <c r="C123" s="7"/>
      <c r="D123" s="7"/>
      <c r="E123" s="7"/>
      <c r="F123" s="7"/>
      <c r="G123" s="7"/>
      <c r="H123" s="8"/>
      <c r="I123" s="7"/>
      <c r="J123" s="7"/>
      <c r="K123" s="7"/>
      <c r="L123" s="7"/>
      <c r="M123" s="8"/>
      <c r="N123" s="7"/>
    </row>
    <row r="124" spans="2:14" s="9" customFormat="1" hidden="1" x14ac:dyDescent="0.25">
      <c r="B124" s="7"/>
      <c r="C124" s="7"/>
      <c r="D124" s="7"/>
      <c r="E124" s="7"/>
      <c r="F124" s="7"/>
      <c r="G124" s="7"/>
      <c r="H124" s="8"/>
      <c r="I124" s="7"/>
      <c r="J124" s="7"/>
      <c r="K124" s="7"/>
      <c r="L124" s="7"/>
      <c r="M124" s="8"/>
      <c r="N124" s="7"/>
    </row>
    <row r="125" spans="2:14" s="9" customFormat="1" hidden="1" x14ac:dyDescent="0.25">
      <c r="B125" s="7"/>
      <c r="C125" s="7"/>
      <c r="D125" s="7"/>
      <c r="E125" s="7"/>
      <c r="F125" s="7"/>
      <c r="G125" s="7"/>
      <c r="H125" s="8"/>
      <c r="I125" s="7"/>
      <c r="J125" s="7"/>
      <c r="K125" s="7"/>
      <c r="L125" s="7"/>
      <c r="M125" s="8"/>
      <c r="N125" s="7"/>
    </row>
    <row r="126" spans="2:14" s="9" customFormat="1" hidden="1" x14ac:dyDescent="0.25">
      <c r="B126" s="7"/>
      <c r="C126" s="7"/>
      <c r="D126" s="7"/>
      <c r="E126" s="7"/>
      <c r="F126" s="7"/>
      <c r="G126" s="7"/>
      <c r="H126" s="8"/>
      <c r="I126" s="7"/>
      <c r="J126" s="7"/>
      <c r="K126" s="7"/>
      <c r="L126" s="7"/>
      <c r="M126" s="8"/>
      <c r="N126" s="7"/>
    </row>
    <row r="127" spans="2:14" s="9" customFormat="1" hidden="1" x14ac:dyDescent="0.25">
      <c r="B127" s="7"/>
      <c r="C127" s="7"/>
      <c r="D127" s="7"/>
      <c r="E127" s="7"/>
      <c r="F127" s="7"/>
      <c r="G127" s="7"/>
      <c r="H127" s="8"/>
      <c r="I127" s="7"/>
      <c r="J127" s="7"/>
      <c r="K127" s="7"/>
      <c r="L127" s="7"/>
      <c r="M127" s="8"/>
      <c r="N127" s="7"/>
    </row>
    <row r="128" spans="2:14" s="9" customFormat="1" hidden="1" x14ac:dyDescent="0.25">
      <c r="B128" s="7"/>
      <c r="C128" s="7"/>
      <c r="D128" s="7"/>
      <c r="E128" s="7"/>
      <c r="F128" s="7"/>
      <c r="G128" s="7"/>
      <c r="H128" s="8"/>
      <c r="I128" s="7"/>
      <c r="J128" s="7"/>
      <c r="K128" s="7"/>
      <c r="L128" s="7"/>
      <c r="M128" s="8"/>
      <c r="N128" s="7"/>
    </row>
    <row r="129" spans="2:14" s="9" customFormat="1" hidden="1" x14ac:dyDescent="0.25">
      <c r="B129" s="7"/>
      <c r="C129" s="7"/>
      <c r="D129" s="7"/>
      <c r="E129" s="7"/>
      <c r="F129" s="7"/>
      <c r="G129" s="7"/>
      <c r="H129" s="8"/>
      <c r="I129" s="7"/>
      <c r="J129" s="7"/>
      <c r="K129" s="7"/>
      <c r="L129" s="7"/>
      <c r="M129" s="8"/>
      <c r="N129" s="7"/>
    </row>
    <row r="130" spans="2:14" s="9" customFormat="1" hidden="1" x14ac:dyDescent="0.25">
      <c r="B130" s="7"/>
      <c r="C130" s="7"/>
      <c r="D130" s="7"/>
      <c r="E130" s="7"/>
      <c r="F130" s="7"/>
      <c r="G130" s="7"/>
      <c r="H130" s="8"/>
      <c r="I130" s="7"/>
      <c r="J130" s="7"/>
      <c r="K130" s="7"/>
      <c r="L130" s="7"/>
      <c r="M130" s="8"/>
      <c r="N130" s="7"/>
    </row>
    <row r="131" spans="2:14" s="9" customFormat="1" hidden="1" x14ac:dyDescent="0.25">
      <c r="B131" s="7"/>
      <c r="C131" s="7"/>
      <c r="D131" s="7"/>
      <c r="E131" s="7"/>
      <c r="F131" s="7"/>
      <c r="G131" s="7"/>
      <c r="H131" s="8"/>
      <c r="I131" s="7"/>
      <c r="J131" s="7"/>
      <c r="K131" s="7"/>
      <c r="L131" s="7"/>
      <c r="M131" s="8"/>
      <c r="N131" s="7"/>
    </row>
    <row r="132" spans="2:14" s="9" customFormat="1" hidden="1" x14ac:dyDescent="0.25">
      <c r="B132" s="7"/>
      <c r="C132" s="7"/>
      <c r="D132" s="7"/>
      <c r="E132" s="7"/>
      <c r="F132" s="7"/>
      <c r="G132" s="7"/>
      <c r="H132" s="8"/>
      <c r="I132" s="7"/>
      <c r="J132" s="7"/>
      <c r="K132" s="7"/>
      <c r="L132" s="7"/>
      <c r="M132" s="8"/>
      <c r="N132" s="7"/>
    </row>
    <row r="133" spans="2:14" s="9" customFormat="1" hidden="1" x14ac:dyDescent="0.25">
      <c r="B133" s="7"/>
      <c r="C133" s="7"/>
      <c r="D133" s="7"/>
      <c r="E133" s="7"/>
      <c r="F133" s="7"/>
      <c r="G133" s="7"/>
      <c r="H133" s="8"/>
      <c r="I133" s="7"/>
      <c r="J133" s="7"/>
      <c r="K133" s="7"/>
      <c r="L133" s="7"/>
      <c r="M133" s="8"/>
      <c r="N133" s="7"/>
    </row>
    <row r="134" spans="2:14" s="9" customFormat="1" hidden="1" x14ac:dyDescent="0.25">
      <c r="B134" s="7"/>
      <c r="C134" s="7"/>
      <c r="D134" s="7"/>
      <c r="E134" s="7"/>
      <c r="F134" s="7"/>
      <c r="G134" s="7"/>
      <c r="H134" s="8"/>
      <c r="I134" s="7"/>
      <c r="J134" s="7"/>
      <c r="K134" s="7"/>
      <c r="L134" s="7"/>
      <c r="M134" s="8"/>
      <c r="N134" s="7"/>
    </row>
    <row r="135" spans="2:14" s="9" customFormat="1" hidden="1" x14ac:dyDescent="0.25">
      <c r="B135" s="7"/>
      <c r="C135" s="7"/>
      <c r="D135" s="7"/>
      <c r="E135" s="7"/>
      <c r="F135" s="7"/>
      <c r="G135" s="7"/>
      <c r="H135" s="8"/>
      <c r="I135" s="7"/>
      <c r="J135" s="7"/>
      <c r="K135" s="7"/>
      <c r="L135" s="7"/>
      <c r="M135" s="8"/>
      <c r="N135" s="7"/>
    </row>
    <row r="136" spans="2:14" s="9" customFormat="1" hidden="1" x14ac:dyDescent="0.25">
      <c r="B136" s="7"/>
      <c r="C136" s="7"/>
      <c r="D136" s="7"/>
      <c r="E136" s="7"/>
      <c r="F136" s="7"/>
      <c r="G136" s="7"/>
      <c r="H136" s="8"/>
      <c r="I136" s="7"/>
      <c r="J136" s="7"/>
      <c r="K136" s="7"/>
      <c r="L136" s="7"/>
      <c r="M136" s="8"/>
      <c r="N136" s="7"/>
    </row>
    <row r="137" spans="2:14" s="9" customFormat="1" hidden="1" x14ac:dyDescent="0.25">
      <c r="B137" s="7"/>
      <c r="C137" s="7"/>
      <c r="D137" s="7"/>
      <c r="E137" s="7"/>
      <c r="F137" s="7"/>
      <c r="G137" s="7"/>
      <c r="H137" s="8"/>
      <c r="I137" s="7"/>
      <c r="J137" s="7"/>
      <c r="K137" s="7"/>
      <c r="L137" s="7"/>
      <c r="M137" s="8"/>
      <c r="N137" s="7"/>
    </row>
    <row r="138" spans="2:14" s="9" customFormat="1" hidden="1" x14ac:dyDescent="0.25">
      <c r="B138" s="7"/>
      <c r="C138" s="7"/>
      <c r="D138" s="7"/>
      <c r="E138" s="7"/>
      <c r="F138" s="7"/>
      <c r="G138" s="7"/>
      <c r="H138" s="8"/>
      <c r="I138" s="7"/>
      <c r="J138" s="7"/>
      <c r="K138" s="7"/>
      <c r="L138" s="7"/>
      <c r="M138" s="8"/>
      <c r="N138" s="7"/>
    </row>
    <row r="139" spans="2:14" s="9" customFormat="1" hidden="1" x14ac:dyDescent="0.25">
      <c r="B139" s="7"/>
      <c r="C139" s="7"/>
      <c r="D139" s="7"/>
      <c r="E139" s="7"/>
      <c r="F139" s="7"/>
      <c r="G139" s="7"/>
      <c r="H139" s="8"/>
      <c r="I139" s="7"/>
      <c r="J139" s="7"/>
      <c r="K139" s="7"/>
      <c r="L139" s="7"/>
      <c r="M139" s="8"/>
      <c r="N139" s="7"/>
    </row>
    <row r="140" spans="2:14" s="9" customFormat="1" hidden="1" x14ac:dyDescent="0.25">
      <c r="B140" s="7"/>
      <c r="C140" s="7"/>
      <c r="D140" s="7"/>
      <c r="E140" s="7"/>
      <c r="F140" s="7"/>
      <c r="G140" s="7"/>
      <c r="H140" s="8"/>
      <c r="I140" s="7"/>
      <c r="J140" s="7"/>
      <c r="K140" s="7"/>
      <c r="L140" s="7"/>
      <c r="M140" s="8"/>
      <c r="N140" s="7"/>
    </row>
    <row r="141" spans="2:14" s="9" customFormat="1" hidden="1" x14ac:dyDescent="0.25">
      <c r="B141" s="7"/>
      <c r="C141" s="7"/>
      <c r="D141" s="7"/>
      <c r="E141" s="7"/>
      <c r="F141" s="7"/>
      <c r="G141" s="7"/>
      <c r="H141" s="8"/>
      <c r="I141" s="7"/>
      <c r="J141" s="7"/>
      <c r="K141" s="7"/>
      <c r="L141" s="7"/>
      <c r="M141" s="8"/>
      <c r="N141" s="7"/>
    </row>
    <row r="142" spans="2:14" s="9" customFormat="1" hidden="1" x14ac:dyDescent="0.25">
      <c r="B142" s="7"/>
      <c r="C142" s="7"/>
      <c r="D142" s="7"/>
      <c r="E142" s="7"/>
      <c r="F142" s="7"/>
      <c r="G142" s="7"/>
      <c r="H142" s="8"/>
      <c r="I142" s="7"/>
      <c r="J142" s="7"/>
      <c r="K142" s="7"/>
      <c r="L142" s="7"/>
      <c r="M142" s="8"/>
      <c r="N142" s="7"/>
    </row>
    <row r="143" spans="2:14" s="9" customFormat="1" hidden="1" x14ac:dyDescent="0.25">
      <c r="B143" s="7"/>
      <c r="C143" s="7"/>
      <c r="D143" s="7"/>
      <c r="E143" s="7"/>
      <c r="F143" s="7"/>
      <c r="G143" s="7"/>
      <c r="H143" s="8"/>
      <c r="I143" s="7"/>
      <c r="J143" s="7"/>
      <c r="K143" s="7"/>
      <c r="L143" s="7"/>
      <c r="M143" s="8"/>
      <c r="N143" s="7"/>
    </row>
    <row r="144" spans="2:14" s="9" customFormat="1" hidden="1" x14ac:dyDescent="0.25">
      <c r="B144" s="7"/>
      <c r="C144" s="7"/>
      <c r="D144" s="7"/>
      <c r="E144" s="7"/>
      <c r="F144" s="7"/>
      <c r="G144" s="7"/>
      <c r="H144" s="8"/>
      <c r="I144" s="7"/>
      <c r="J144" s="7"/>
      <c r="K144" s="7"/>
      <c r="L144" s="7"/>
      <c r="M144" s="8"/>
      <c r="N144" s="7"/>
    </row>
    <row r="145" spans="2:14" s="9" customFormat="1" hidden="1" x14ac:dyDescent="0.25">
      <c r="B145" s="7"/>
      <c r="C145" s="7"/>
      <c r="D145" s="7"/>
      <c r="E145" s="7"/>
      <c r="F145" s="7"/>
      <c r="G145" s="7"/>
      <c r="H145" s="8"/>
      <c r="I145" s="7"/>
      <c r="J145" s="7"/>
      <c r="K145" s="7"/>
      <c r="L145" s="7"/>
      <c r="M145" s="8"/>
      <c r="N145" s="7"/>
    </row>
    <row r="146" spans="2:14" s="9" customFormat="1" hidden="1" x14ac:dyDescent="0.25">
      <c r="B146" s="7"/>
      <c r="C146" s="7"/>
      <c r="D146" s="7"/>
      <c r="E146" s="7"/>
      <c r="F146" s="7"/>
      <c r="G146" s="7"/>
      <c r="H146" s="8"/>
      <c r="I146" s="7"/>
      <c r="J146" s="7"/>
      <c r="K146" s="7"/>
      <c r="L146" s="7"/>
      <c r="M146" s="8"/>
      <c r="N146" s="7"/>
    </row>
    <row r="147" spans="2:14" s="9" customFormat="1" hidden="1" x14ac:dyDescent="0.25">
      <c r="B147" s="7"/>
      <c r="C147" s="7"/>
      <c r="D147" s="7"/>
      <c r="E147" s="7"/>
      <c r="F147" s="7"/>
      <c r="G147" s="7"/>
      <c r="H147" s="8"/>
      <c r="I147" s="7"/>
      <c r="J147" s="7"/>
      <c r="K147" s="7"/>
      <c r="L147" s="7"/>
      <c r="M147" s="8"/>
      <c r="N147" s="7"/>
    </row>
    <row r="148" spans="2:14" s="9" customFormat="1" hidden="1" x14ac:dyDescent="0.25">
      <c r="B148" s="7"/>
      <c r="C148" s="7"/>
      <c r="D148" s="7"/>
      <c r="E148" s="7"/>
      <c r="F148" s="7"/>
      <c r="G148" s="7"/>
      <c r="H148" s="8"/>
      <c r="I148" s="7"/>
      <c r="J148" s="7"/>
      <c r="K148" s="7"/>
      <c r="L148" s="7"/>
      <c r="M148" s="8"/>
      <c r="N148" s="7"/>
    </row>
    <row r="149" spans="2:14" s="9" customFormat="1" hidden="1" x14ac:dyDescent="0.25">
      <c r="B149" s="7"/>
      <c r="C149" s="7"/>
      <c r="D149" s="7"/>
      <c r="E149" s="7"/>
      <c r="F149" s="7"/>
      <c r="G149" s="7"/>
      <c r="H149" s="8"/>
      <c r="I149" s="7"/>
      <c r="J149" s="7"/>
      <c r="K149" s="7"/>
      <c r="L149" s="7"/>
      <c r="M149" s="8"/>
      <c r="N149" s="7"/>
    </row>
    <row r="150" spans="2:14" s="9" customFormat="1" hidden="1" x14ac:dyDescent="0.25">
      <c r="B150" s="7"/>
      <c r="C150" s="7"/>
      <c r="D150" s="7"/>
      <c r="E150" s="7"/>
      <c r="F150" s="7"/>
      <c r="G150" s="7"/>
      <c r="H150" s="8"/>
      <c r="I150" s="7"/>
      <c r="J150" s="7"/>
      <c r="K150" s="7"/>
      <c r="L150" s="7"/>
      <c r="M150" s="8"/>
      <c r="N150" s="7"/>
    </row>
    <row r="151" spans="2:14" s="9" customFormat="1" hidden="1" x14ac:dyDescent="0.25">
      <c r="B151" s="7"/>
      <c r="C151" s="7"/>
      <c r="D151" s="7"/>
      <c r="E151" s="7"/>
      <c r="F151" s="7"/>
      <c r="G151" s="7"/>
      <c r="H151" s="8"/>
      <c r="I151" s="7"/>
      <c r="J151" s="7"/>
      <c r="K151" s="7"/>
      <c r="L151" s="7"/>
      <c r="M151" s="8"/>
      <c r="N151" s="7"/>
    </row>
    <row r="152" spans="2:14" s="9" customFormat="1" hidden="1" x14ac:dyDescent="0.25">
      <c r="B152" s="7"/>
      <c r="C152" s="7"/>
      <c r="D152" s="7"/>
      <c r="E152" s="7"/>
      <c r="F152" s="7"/>
      <c r="G152" s="7"/>
      <c r="H152" s="8"/>
      <c r="I152" s="7"/>
      <c r="J152" s="7"/>
      <c r="K152" s="7"/>
      <c r="L152" s="7"/>
      <c r="M152" s="8"/>
      <c r="N152" s="7"/>
    </row>
    <row r="153" spans="2:14" s="9" customFormat="1" hidden="1" x14ac:dyDescent="0.25">
      <c r="B153" s="7"/>
      <c r="C153" s="7"/>
      <c r="D153" s="7"/>
      <c r="E153" s="7"/>
      <c r="F153" s="7"/>
      <c r="G153" s="7"/>
      <c r="H153" s="8"/>
      <c r="I153" s="7"/>
      <c r="J153" s="7"/>
      <c r="K153" s="7"/>
      <c r="L153" s="7"/>
      <c r="M153" s="8"/>
      <c r="N153" s="7"/>
    </row>
    <row r="154" spans="2:14" s="9" customFormat="1" hidden="1" x14ac:dyDescent="0.25">
      <c r="B154" s="7"/>
      <c r="C154" s="7"/>
      <c r="D154" s="7"/>
      <c r="E154" s="7"/>
      <c r="F154" s="7"/>
      <c r="G154" s="7"/>
      <c r="H154" s="8"/>
      <c r="I154" s="7"/>
      <c r="J154" s="7"/>
      <c r="K154" s="7"/>
      <c r="L154" s="7"/>
      <c r="M154" s="8"/>
      <c r="N154" s="7"/>
    </row>
    <row r="155" spans="2:14" s="9" customFormat="1" hidden="1" x14ac:dyDescent="0.25">
      <c r="B155" s="7"/>
      <c r="C155" s="7"/>
      <c r="D155" s="7"/>
      <c r="E155" s="7"/>
      <c r="F155" s="7"/>
      <c r="G155" s="7"/>
      <c r="H155" s="8"/>
      <c r="I155" s="7"/>
      <c r="J155" s="7"/>
      <c r="K155" s="7"/>
      <c r="L155" s="7"/>
      <c r="M155" s="8"/>
      <c r="N155" s="7"/>
    </row>
    <row r="156" spans="2:14" s="9" customFormat="1" hidden="1" x14ac:dyDescent="0.25">
      <c r="B156" s="7"/>
      <c r="C156" s="7"/>
      <c r="D156" s="7"/>
      <c r="E156" s="7"/>
      <c r="F156" s="7"/>
      <c r="G156" s="7"/>
      <c r="H156" s="8"/>
      <c r="I156" s="7"/>
      <c r="J156" s="7"/>
      <c r="K156" s="7"/>
      <c r="L156" s="7"/>
      <c r="M156" s="8"/>
      <c r="N156" s="7"/>
    </row>
    <row r="157" spans="2:14" s="9" customFormat="1" hidden="1" x14ac:dyDescent="0.25">
      <c r="B157" s="7"/>
      <c r="C157" s="7"/>
      <c r="D157" s="7"/>
      <c r="E157" s="7"/>
      <c r="F157" s="7"/>
      <c r="G157" s="7"/>
      <c r="H157" s="8"/>
      <c r="I157" s="7"/>
      <c r="J157" s="7"/>
      <c r="K157" s="7"/>
      <c r="L157" s="7"/>
      <c r="M157" s="8"/>
      <c r="N157" s="7"/>
    </row>
    <row r="158" spans="2:14" s="9" customFormat="1" hidden="1" x14ac:dyDescent="0.25">
      <c r="B158" s="7"/>
      <c r="C158" s="7"/>
      <c r="D158" s="7"/>
      <c r="E158" s="7"/>
      <c r="F158" s="7"/>
      <c r="G158" s="7"/>
      <c r="H158" s="8"/>
      <c r="I158" s="7"/>
      <c r="J158" s="7"/>
      <c r="K158" s="7"/>
      <c r="L158" s="7"/>
      <c r="M158" s="8"/>
      <c r="N158" s="7"/>
    </row>
    <row r="159" spans="2:14" s="9" customFormat="1" hidden="1" x14ac:dyDescent="0.25">
      <c r="B159" s="7"/>
      <c r="C159" s="7"/>
      <c r="D159" s="7"/>
      <c r="E159" s="7"/>
      <c r="F159" s="7"/>
      <c r="G159" s="7"/>
      <c r="H159" s="8"/>
      <c r="I159" s="7"/>
      <c r="J159" s="7"/>
      <c r="K159" s="7"/>
      <c r="L159" s="7"/>
      <c r="M159" s="8"/>
      <c r="N159" s="7"/>
    </row>
    <row r="160" spans="2:14" s="9" customFormat="1" hidden="1" x14ac:dyDescent="0.25">
      <c r="B160" s="7"/>
      <c r="C160" s="7"/>
      <c r="D160" s="7"/>
      <c r="E160" s="7"/>
      <c r="F160" s="7"/>
      <c r="G160" s="7"/>
      <c r="H160" s="8"/>
      <c r="I160" s="7"/>
      <c r="J160" s="7"/>
      <c r="K160" s="7"/>
      <c r="L160" s="7"/>
      <c r="M160" s="8"/>
      <c r="N160" s="7"/>
    </row>
    <row r="161" spans="2:14" s="9" customFormat="1" hidden="1" x14ac:dyDescent="0.25">
      <c r="B161" s="7"/>
      <c r="C161" s="7"/>
      <c r="D161" s="7"/>
      <c r="E161" s="7"/>
      <c r="F161" s="7"/>
      <c r="G161" s="7"/>
      <c r="H161" s="8"/>
      <c r="I161" s="7"/>
      <c r="J161" s="7"/>
      <c r="K161" s="7"/>
      <c r="L161" s="7"/>
      <c r="M161" s="8"/>
      <c r="N161" s="7"/>
    </row>
    <row r="162" spans="2:14" s="9" customFormat="1" hidden="1" x14ac:dyDescent="0.25">
      <c r="B162" s="7"/>
      <c r="C162" s="7"/>
      <c r="D162" s="7"/>
      <c r="E162" s="7"/>
      <c r="F162" s="7"/>
      <c r="G162" s="7"/>
      <c r="H162" s="8"/>
      <c r="I162" s="7"/>
      <c r="J162" s="7"/>
      <c r="K162" s="7"/>
      <c r="L162" s="7"/>
      <c r="M162" s="8"/>
      <c r="N162" s="7"/>
    </row>
    <row r="163" spans="2:14" s="9" customFormat="1" hidden="1" x14ac:dyDescent="0.25">
      <c r="B163" s="7"/>
      <c r="C163" s="7"/>
      <c r="D163" s="7"/>
      <c r="E163" s="7"/>
      <c r="F163" s="7"/>
      <c r="G163" s="7"/>
      <c r="H163" s="8"/>
      <c r="I163" s="7"/>
      <c r="J163" s="7"/>
      <c r="K163" s="7"/>
      <c r="L163" s="7"/>
      <c r="M163" s="8"/>
      <c r="N163" s="7"/>
    </row>
    <row r="164" spans="2:14" s="9" customFormat="1" hidden="1" x14ac:dyDescent="0.25">
      <c r="B164" s="7"/>
      <c r="C164" s="7"/>
      <c r="D164" s="7"/>
      <c r="E164" s="7"/>
      <c r="F164" s="7"/>
      <c r="G164" s="7"/>
      <c r="H164" s="8"/>
      <c r="I164" s="7"/>
      <c r="J164" s="7"/>
      <c r="K164" s="7"/>
      <c r="L164" s="7"/>
      <c r="M164" s="8"/>
      <c r="N164" s="7"/>
    </row>
    <row r="165" spans="2:14" s="9" customFormat="1" hidden="1" x14ac:dyDescent="0.25">
      <c r="B165" s="7"/>
      <c r="C165" s="7"/>
      <c r="D165" s="7"/>
      <c r="E165" s="7"/>
      <c r="F165" s="7"/>
      <c r="G165" s="7"/>
      <c r="H165" s="8"/>
      <c r="I165" s="7"/>
      <c r="J165" s="7"/>
      <c r="K165" s="7"/>
      <c r="L165" s="7"/>
      <c r="M165" s="8"/>
      <c r="N165" s="7"/>
    </row>
    <row r="166" spans="2:14" s="9" customFormat="1" hidden="1" x14ac:dyDescent="0.25">
      <c r="B166" s="7"/>
      <c r="C166" s="7"/>
      <c r="D166" s="7"/>
      <c r="E166" s="7"/>
      <c r="F166" s="7"/>
      <c r="G166" s="7"/>
      <c r="H166" s="8"/>
      <c r="I166" s="7"/>
      <c r="J166" s="7"/>
      <c r="K166" s="7"/>
      <c r="L166" s="7"/>
      <c r="M166" s="8"/>
      <c r="N166" s="7"/>
    </row>
    <row r="167" spans="2:14" s="9" customFormat="1" hidden="1" x14ac:dyDescent="0.25">
      <c r="B167" s="7"/>
      <c r="C167" s="7"/>
      <c r="D167" s="7"/>
      <c r="E167" s="7"/>
      <c r="F167" s="7"/>
      <c r="G167" s="7"/>
      <c r="H167" s="8"/>
      <c r="I167" s="7"/>
      <c r="J167" s="7"/>
      <c r="K167" s="7"/>
      <c r="L167" s="7"/>
      <c r="M167" s="8"/>
      <c r="N167" s="7"/>
    </row>
    <row r="168" spans="2:14" s="9" customFormat="1" hidden="1" x14ac:dyDescent="0.25">
      <c r="B168" s="7"/>
      <c r="C168" s="7"/>
      <c r="D168" s="7"/>
      <c r="E168" s="7"/>
      <c r="F168" s="7"/>
      <c r="G168" s="7"/>
      <c r="H168" s="8"/>
      <c r="I168" s="7"/>
      <c r="J168" s="7"/>
      <c r="K168" s="7"/>
      <c r="L168" s="7"/>
      <c r="M168" s="8"/>
      <c r="N168" s="7"/>
    </row>
    <row r="169" spans="2:14" s="9" customFormat="1" hidden="1" x14ac:dyDescent="0.25">
      <c r="B169" s="7"/>
      <c r="C169" s="7"/>
      <c r="D169" s="7"/>
      <c r="E169" s="7"/>
      <c r="F169" s="7"/>
      <c r="G169" s="7"/>
      <c r="H169" s="8"/>
      <c r="I169" s="7"/>
      <c r="J169" s="7"/>
      <c r="K169" s="7"/>
      <c r="L169" s="7"/>
      <c r="M169" s="8"/>
      <c r="N169" s="7"/>
    </row>
    <row r="170" spans="2:14" s="9" customFormat="1" hidden="1" x14ac:dyDescent="0.25">
      <c r="B170" s="7"/>
      <c r="C170" s="7"/>
      <c r="D170" s="7"/>
      <c r="E170" s="7"/>
      <c r="F170" s="7"/>
      <c r="G170" s="7"/>
      <c r="H170" s="8"/>
      <c r="I170" s="7"/>
      <c r="J170" s="7"/>
      <c r="K170" s="7"/>
      <c r="L170" s="7"/>
      <c r="M170" s="8"/>
      <c r="N170" s="7"/>
    </row>
  </sheetData>
  <sheetProtection algorithmName="SHA-512" hashValue="oRlGRKX63voerQX+Uty9Mc7WBjaVW6iwSfNOFA1ElJy61LkF09fD1hhcswrY+FotjLw4Yv9APBioookNfcU6ww==" saltValue="w/7vE9P8eDFNbTT4u30SQQ==" spinCount="100000" sheet="1" objects="1" scenarios="1"/>
  <mergeCells count="13">
    <mergeCell ref="A7:N7"/>
    <mergeCell ref="A6:N6"/>
    <mergeCell ref="A1:N1"/>
    <mergeCell ref="A2:N2"/>
    <mergeCell ref="A3:N3"/>
    <mergeCell ref="A4:N4"/>
    <mergeCell ref="A5:G5"/>
    <mergeCell ref="H5:N5"/>
    <mergeCell ref="A37:N37"/>
    <mergeCell ref="J30:N36"/>
    <mergeCell ref="A29:N29"/>
    <mergeCell ref="A17:N17"/>
    <mergeCell ref="A11:N11"/>
  </mergeCells>
  <phoneticPr fontId="6" type="noConversion"/>
  <dataValidations count="16">
    <dataValidation allowBlank="1" showInputMessage="1" showErrorMessage="1" prompt="Contact line item number (CLIN)" sqref="A31:A36 A13:A16 A9:A10 A19:A28" xr:uid="{551BDC07-CA84-4A34-9A4E-CB5C18FBEC34}"/>
    <dataValidation allowBlank="1" showInputMessage="1" showErrorMessage="1" prompt="Manufacturer Part Number (OEM #)" sqref="D13:D16 D19:D28 D9:D10" xr:uid="{A4234E6D-E4A7-4D17-9EB4-CE97746D188B}"/>
    <dataValidation allowBlank="1" showInputMessage="1" showErrorMessage="1" prompt="Manufacturer (OEM)" sqref="E13:E16 E19:E28 E9:E10" xr:uid="{490013BE-97CD-4BC6-B970-4A4A996AB5E9}"/>
    <dataValidation allowBlank="1" showInputMessage="1" showErrorMessage="1" prompt="Stock Keeping Unit Number or Item Number" sqref="F13:F16 D31:D36 F19:F28 F9:F10" xr:uid="{80654207-707B-45AE-B2B3-51631589D917}"/>
    <dataValidation allowBlank="1" showInputMessage="1" showErrorMessage="1" prompt="Item Description" sqref="G13:G16 G19:G28 G9:G10" xr:uid="{0D4DF360-79B1-4758-BE5E-25408FFAB73C}"/>
    <dataValidation allowBlank="1" showInputMessage="1" showErrorMessage="1" prompt="Unit of Measure" sqref="H13:H16 H19:H28 E31:E36 H9:H10" xr:uid="{330E59E1-6E87-4CDD-A44D-DE47247377A8}"/>
    <dataValidation allowBlank="1" showInputMessage="1" showErrorMessage="1" prompt="Quantity in Unit of Measure" sqref="I13:I16 I19:I28 F31:F36 I9:I10" xr:uid="{48A3785E-0711-481D-923F-80A6946AC904}"/>
    <dataValidation allowBlank="1" showInputMessage="1" showErrorMessage="1" prompt="Contract Price" sqref="L13:L16 L9:L10 I31:I36 L19:L28" xr:uid="{6E0EE83E-D0C1-4F4D-B96F-EC121952D026}"/>
    <dataValidation allowBlank="1" showInputMessage="1" showErrorMessage="1" prompt="Commodity Description" sqref="B13:B16 B31:B36 B9:B10 B19:B28" xr:uid="{25B3EE87-86E0-43F2-903E-D45526A2CA49}"/>
    <dataValidation allowBlank="1" showInputMessage="1" showErrorMessage="1" prompt="OEM MSRP / List Price" sqref="J13:J16 J19:J28 J9:J10" xr:uid="{59102F59-0BED-4033-9B96-C6F799DCA3C8}"/>
    <dataValidation allowBlank="1" showInputMessage="1" showErrorMessage="1" prompt="Contract Discount" sqref="K9:K10 H31:H36 K13:K16 K19:K28" xr:uid="{6618B33E-F70A-4CF5-8EFE-8377AEC2814F}"/>
    <dataValidation allowBlank="1" showInputMessage="1" showErrorMessage="1" prompt="UNSPSC Code" sqref="C13:C16 C19:C28 C31:C36 C9:C10" xr:uid="{1843B73F-4DD6-403F-AE99-E57CECFF6417}"/>
    <dataValidation allowBlank="1" showInputMessage="1" showErrorMessage="1" prompt="Segment ID /Product Category/Group ID_x000a_" sqref="N19:N28" xr:uid="{884ED18F-E6F2-4EBD-A797-8898FC971FF4}"/>
    <dataValidation allowBlank="1" showInputMessage="1" showErrorMessage="1" prompt="Non-Core Segment ID" sqref="M13:M16 M9:M10 M19:M28" xr:uid="{8059BC7C-0318-42E6-B9BD-163EFC13BB19}"/>
    <dataValidation allowBlank="1" showInputMessage="1" showErrorMessage="1" prompt="Product Category_x000a_" sqref="N13:N16 N9:N10" xr:uid="{612405B0-B516-4F70-BA80-F70AD98ACE66}"/>
    <dataValidation allowBlank="1" showInputMessage="1" showErrorMessage="1" prompt="Contractor's Standard Hourly Rate" sqref="G31:G36" xr:uid="{48CBABA3-F337-4067-88C8-B4A65FF505A2}"/>
  </dataValidations>
  <hyperlinks>
    <hyperlink ref="H5" r:id="rId1" xr:uid="{F8B68C40-476B-42CA-86E4-E7C5C5EECC53}"/>
    <hyperlink ref="H5:J5" r:id="rId2" display="add link to the Contractor's Website" xr:uid="{AFE65129-A83D-4655-AAF1-15636181ABED}"/>
  </hyperlinks>
  <printOptions horizontalCentered="1"/>
  <pageMargins left="0.25" right="0.25" top="0.25" bottom="0.25" header="0.5" footer="0.5"/>
  <pageSetup paperSize="3" scale="65" orientation="landscape" r:id="rId3"/>
  <headerFooter alignWithMargins="0">
    <oddFooter>Page &amp;P</oddFooter>
  </headerFooter>
  <tableParts count="4">
    <tablePart r:id="rId4"/>
    <tablePart r:id="rId5"/>
    <tablePart r:id="rId6"/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C83D2-DEB2-43A6-B013-934961DF89A2}">
  <dimension ref="A1:O19"/>
  <sheetViews>
    <sheetView zoomScale="80" zoomScaleNormal="80" workbookViewId="0">
      <selection activeCell="A3" sqref="A3:XFD3"/>
    </sheetView>
  </sheetViews>
  <sheetFormatPr defaultColWidth="0" defaultRowHeight="12.75" zeroHeight="1" x14ac:dyDescent="0.2"/>
  <cols>
    <col min="1" max="1" width="10.7109375" customWidth="1"/>
    <col min="2" max="2" width="20.7109375" customWidth="1"/>
    <col min="3" max="5" width="35.7109375" customWidth="1"/>
    <col min="6" max="8" width="9.140625" hidden="1" customWidth="1"/>
    <col min="9" max="12" width="0" hidden="1" customWidth="1"/>
    <col min="13" max="16384" width="9.140625" hidden="1"/>
  </cols>
  <sheetData>
    <row r="1" spans="1:15" s="25" customFormat="1" ht="21" customHeight="1" x14ac:dyDescent="0.25">
      <c r="A1" s="55" t="s">
        <v>12</v>
      </c>
      <c r="B1" s="55"/>
      <c r="C1" s="55"/>
      <c r="D1" s="55"/>
      <c r="E1" s="55"/>
      <c r="F1" s="26"/>
      <c r="G1" s="26"/>
      <c r="H1" s="26"/>
      <c r="I1" s="26"/>
      <c r="J1" s="26"/>
      <c r="K1" s="26"/>
      <c r="L1" s="26"/>
    </row>
    <row r="2" spans="1:15" s="23" customFormat="1" ht="21" customHeight="1" x14ac:dyDescent="0.25">
      <c r="A2" s="56" t="s">
        <v>163</v>
      </c>
      <c r="B2" s="56"/>
      <c r="C2" s="56"/>
      <c r="D2" s="56"/>
      <c r="E2" s="56"/>
      <c r="F2" s="22"/>
      <c r="G2" s="22"/>
      <c r="H2" s="22"/>
      <c r="I2" s="22"/>
      <c r="J2" s="22"/>
      <c r="K2" s="22"/>
      <c r="L2" s="22"/>
    </row>
    <row r="3" spans="1:15" s="23" customFormat="1" ht="21" customHeight="1" x14ac:dyDescent="0.25">
      <c r="A3" s="56" t="s">
        <v>276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37"/>
    </row>
    <row r="4" spans="1:15" s="23" customFormat="1" ht="21" customHeight="1" x14ac:dyDescent="0.25">
      <c r="A4" s="65" t="s">
        <v>144</v>
      </c>
      <c r="B4" s="65"/>
      <c r="C4" s="65"/>
      <c r="D4" s="65"/>
      <c r="E4" s="65"/>
      <c r="F4" s="22"/>
      <c r="G4" s="22"/>
      <c r="H4" s="22"/>
      <c r="I4" s="22"/>
      <c r="J4" s="22"/>
      <c r="K4" s="22"/>
      <c r="L4" s="22"/>
    </row>
    <row r="5" spans="1:15" s="23" customFormat="1" ht="18" x14ac:dyDescent="0.25">
      <c r="A5" s="64" t="s">
        <v>162</v>
      </c>
      <c r="B5" s="64"/>
      <c r="C5" s="64"/>
      <c r="D5" s="64"/>
      <c r="E5" s="64"/>
      <c r="F5" s="24"/>
      <c r="G5" s="24"/>
      <c r="H5" s="24"/>
      <c r="I5" s="24"/>
      <c r="J5" s="24"/>
      <c r="K5" s="24"/>
      <c r="L5" s="24"/>
    </row>
    <row r="6" spans="1:15" ht="31.5" x14ac:dyDescent="0.2">
      <c r="A6" s="19" t="s">
        <v>24</v>
      </c>
      <c r="B6" s="19" t="s">
        <v>25</v>
      </c>
      <c r="C6" s="19" t="s">
        <v>26</v>
      </c>
      <c r="D6" s="29" t="s">
        <v>244</v>
      </c>
      <c r="E6" s="30" t="s">
        <v>273</v>
      </c>
    </row>
    <row r="7" spans="1:15" ht="15.75" x14ac:dyDescent="0.2">
      <c r="A7" s="61" t="s">
        <v>29</v>
      </c>
      <c r="B7" s="62"/>
      <c r="C7" s="63"/>
      <c r="D7" s="31" t="s">
        <v>127</v>
      </c>
      <c r="E7" s="32" t="s">
        <v>128</v>
      </c>
    </row>
    <row r="8" spans="1:15" ht="30" x14ac:dyDescent="0.2">
      <c r="A8" s="20" t="s">
        <v>145</v>
      </c>
      <c r="B8" s="20" t="s">
        <v>146</v>
      </c>
      <c r="C8" s="21" t="s">
        <v>147</v>
      </c>
      <c r="D8" s="32" t="s">
        <v>222</v>
      </c>
      <c r="E8" s="32" t="s">
        <v>268</v>
      </c>
    </row>
    <row r="9" spans="1:15" ht="45" x14ac:dyDescent="0.2">
      <c r="A9" s="20" t="s">
        <v>225</v>
      </c>
      <c r="B9" s="20" t="s">
        <v>27</v>
      </c>
      <c r="C9" s="21" t="s">
        <v>28</v>
      </c>
      <c r="D9" s="32" t="s">
        <v>242</v>
      </c>
      <c r="E9" s="32" t="s">
        <v>264</v>
      </c>
    </row>
    <row r="10" spans="1:15" ht="15" x14ac:dyDescent="0.2">
      <c r="A10" s="20" t="s">
        <v>148</v>
      </c>
      <c r="B10" s="20" t="s">
        <v>62</v>
      </c>
      <c r="C10" s="21" t="s">
        <v>149</v>
      </c>
      <c r="D10" s="32" t="s">
        <v>246</v>
      </c>
      <c r="E10" s="32" t="s">
        <v>246</v>
      </c>
    </row>
    <row r="11" spans="1:15" ht="15" x14ac:dyDescent="0.2">
      <c r="A11" s="20" t="s">
        <v>150</v>
      </c>
      <c r="B11" s="20" t="s">
        <v>65</v>
      </c>
      <c r="C11" s="21" t="s">
        <v>151</v>
      </c>
      <c r="D11" s="32" t="s">
        <v>247</v>
      </c>
      <c r="E11" s="42">
        <v>0.88124999999999998</v>
      </c>
    </row>
    <row r="12" spans="1:15" ht="15" x14ac:dyDescent="0.2">
      <c r="A12" s="20" t="s">
        <v>152</v>
      </c>
      <c r="B12" s="20" t="s">
        <v>68</v>
      </c>
      <c r="C12" s="21" t="s">
        <v>69</v>
      </c>
      <c r="D12" s="32" t="s">
        <v>248</v>
      </c>
      <c r="E12" s="32" t="s">
        <v>269</v>
      </c>
    </row>
    <row r="13" spans="1:15" ht="30" x14ac:dyDescent="0.2">
      <c r="A13" s="20" t="s">
        <v>153</v>
      </c>
      <c r="B13" s="20" t="s">
        <v>71</v>
      </c>
      <c r="C13" s="21" t="s">
        <v>72</v>
      </c>
      <c r="D13" s="32" t="s">
        <v>249</v>
      </c>
      <c r="E13" s="43">
        <v>41.667361111111113</v>
      </c>
    </row>
    <row r="14" spans="1:15" ht="15" x14ac:dyDescent="0.2">
      <c r="A14" s="20" t="s">
        <v>154</v>
      </c>
      <c r="B14" s="20" t="s">
        <v>74</v>
      </c>
      <c r="C14" s="21" t="s">
        <v>75</v>
      </c>
      <c r="D14" s="32" t="s">
        <v>237</v>
      </c>
      <c r="E14" s="32" t="s">
        <v>237</v>
      </c>
    </row>
    <row r="15" spans="1:15" ht="45" x14ac:dyDescent="0.2">
      <c r="A15" s="20" t="s">
        <v>155</v>
      </c>
      <c r="B15" s="20" t="s">
        <v>77</v>
      </c>
      <c r="C15" s="21" t="s">
        <v>156</v>
      </c>
      <c r="D15" s="32" t="s">
        <v>213</v>
      </c>
      <c r="E15" s="32" t="s">
        <v>250</v>
      </c>
    </row>
    <row r="16" spans="1:15" ht="45" x14ac:dyDescent="0.2">
      <c r="A16" s="20" t="s">
        <v>157</v>
      </c>
      <c r="B16" s="20" t="s">
        <v>80</v>
      </c>
      <c r="C16" s="21" t="s">
        <v>78</v>
      </c>
      <c r="D16" s="32" t="s">
        <v>251</v>
      </c>
      <c r="E16" s="32" t="s">
        <v>274</v>
      </c>
    </row>
    <row r="17" spans="1:5" ht="30" x14ac:dyDescent="0.2">
      <c r="A17" s="20" t="s">
        <v>158</v>
      </c>
      <c r="B17" s="20" t="s">
        <v>83</v>
      </c>
      <c r="C17" s="21" t="s">
        <v>159</v>
      </c>
      <c r="D17" s="32" t="s">
        <v>252</v>
      </c>
      <c r="E17" s="32" t="s">
        <v>275</v>
      </c>
    </row>
    <row r="18" spans="1:5" ht="30" x14ac:dyDescent="0.2">
      <c r="A18" s="20" t="s">
        <v>160</v>
      </c>
      <c r="B18" s="20" t="s">
        <v>86</v>
      </c>
      <c r="C18" s="21" t="s">
        <v>87</v>
      </c>
      <c r="D18" s="32" t="s">
        <v>241</v>
      </c>
      <c r="E18" s="32" t="s">
        <v>241</v>
      </c>
    </row>
    <row r="19" spans="1:5" ht="15" x14ac:dyDescent="0.2">
      <c r="A19" s="59" t="s">
        <v>223</v>
      </c>
      <c r="B19" s="60"/>
      <c r="C19" s="60"/>
      <c r="D19" s="60"/>
      <c r="E19" s="60"/>
    </row>
  </sheetData>
  <sheetProtection algorithmName="SHA-512" hashValue="eDuQOPAws69QMbh6bacgs07KGKV6e3ZJFI5AXgLMlSSXefvGSfOEO+LNf4O/meaYBnbhcEwjGCJESyExNyOQ+A==" saltValue="qx9GA/+eyyEJ3HE0bYtJ4Q==" spinCount="100000" sheet="1" objects="1" scenarios="1"/>
  <mergeCells count="7">
    <mergeCell ref="A19:E19"/>
    <mergeCell ref="A7:C7"/>
    <mergeCell ref="A1:E1"/>
    <mergeCell ref="A4:E4"/>
    <mergeCell ref="A5:E5"/>
    <mergeCell ref="A2:E2"/>
    <mergeCell ref="A3:N3"/>
  </mergeCells>
  <dataValidations count="4">
    <dataValidation allowBlank="1" showInputMessage="1" showErrorMessage="1" prompt="Specification" sqref="D8:E8 D10:E18" xr:uid="{6905AFBB-18FB-4F80-9BBD-DA6671F23C8A}"/>
    <dataValidation allowBlank="1" showInputMessage="1" showErrorMessage="1" prompt="SKU #" sqref="D9:E9" xr:uid="{EDA88988-79D6-44B3-B86D-23F4997478AF}"/>
    <dataValidation allowBlank="1" showInputMessage="1" showErrorMessage="1" prompt="CLIN #" sqref="D7:E7" xr:uid="{24705D17-3445-430C-BF4A-1A489FA7CA34}"/>
    <dataValidation allowBlank="1" showInputMessage="1" showErrorMessage="1" prompt="Item Description" sqref="D6:E6" xr:uid="{23A6AC96-1B81-445D-BAC4-746F686CE194}"/>
  </dataValidation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Widescreen (MW)</vt:lpstr>
      <vt:lpstr>MW Configuration</vt:lpstr>
      <vt:lpstr>Touchscreen (MT)</vt:lpstr>
      <vt:lpstr>MT Configuration</vt:lpstr>
      <vt:lpstr>Curved (MV)</vt:lpstr>
      <vt:lpstr>MC Configuration</vt:lpstr>
    </vt:vector>
  </TitlesOfParts>
  <Company>AMS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Cosgrove, Robert@DGS</dc:creator>
  <cp:lastModifiedBy>Tardiff, Eileen@DGS</cp:lastModifiedBy>
  <cp:lastPrinted>2019-07-05T22:39:02Z</cp:lastPrinted>
  <dcterms:created xsi:type="dcterms:W3CDTF">2008-07-23T22:58:57Z</dcterms:created>
  <dcterms:modified xsi:type="dcterms:W3CDTF">2022-06-15T18:23:27Z</dcterms:modified>
</cp:coreProperties>
</file>