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5-Award\2-User Instructions\70-32 OEM Lenovo\70-32 Office Depot\"/>
    </mc:Choice>
  </mc:AlternateContent>
  <xr:revisionPtr revIDLastSave="0" documentId="13_ncr:1_{6207B189-80B2-45C6-B383-38BEFB5BCB70}" xr6:coauthVersionLast="47" xr6:coauthVersionMax="47" xr10:uidLastSave="{00000000-0000-0000-0000-000000000000}"/>
  <bookViews>
    <workbookView xWindow="31260" yWindow="1470" windowWidth="21600" windowHeight="11385" tabRatio="925" xr2:uid="{00000000-000D-0000-FFFF-FFFF00000000}"/>
  </bookViews>
  <sheets>
    <sheet name="Thin-Client (DT)" sheetId="6" r:id="rId1"/>
    <sheet name="DT Configuration" sheetId="18" r:id="rId2"/>
    <sheet name="MW Configuration" sheetId="19" r:id="rId3"/>
    <sheet name="MT Configuration" sheetId="20" r:id="rId4"/>
    <sheet name="MC Configuration" sheetId="21" r:id="rId5"/>
  </sheets>
  <definedNames>
    <definedName name="_xlnm.Print_Titles" localSheetId="0">'Thin-Client (DT)'!$8:$8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6" l="1"/>
  <c r="L14" i="6"/>
  <c r="L15" i="6"/>
  <c r="L16" i="6"/>
  <c r="L17" i="6"/>
  <c r="L18" i="6"/>
  <c r="L38" i="6"/>
  <c r="L39" i="6"/>
  <c r="L40" i="6"/>
  <c r="L41" i="6"/>
  <c r="L42" i="6"/>
  <c r="L43" i="6"/>
  <c r="L44" i="6"/>
  <c r="L45" i="6"/>
  <c r="L46" i="6"/>
  <c r="L47" i="6"/>
  <c r="L37" i="6"/>
  <c r="L36" i="6"/>
  <c r="L35" i="6"/>
  <c r="L34" i="6"/>
  <c r="L33" i="6"/>
  <c r="L9" i="6" l="1"/>
  <c r="L30" i="6"/>
  <c r="L29" i="6"/>
  <c r="L28" i="6"/>
  <c r="L27" i="6"/>
  <c r="L26" i="6"/>
  <c r="L25" i="6"/>
  <c r="I56" i="6" l="1"/>
  <c r="I55" i="6"/>
  <c r="I54" i="6"/>
  <c r="I53" i="6"/>
  <c r="I52" i="6"/>
  <c r="I51" i="6"/>
  <c r="I50" i="6"/>
  <c r="L24" i="6"/>
  <c r="L23" i="6"/>
  <c r="L22" i="6"/>
  <c r="L21" i="6"/>
</calcChain>
</file>

<file path=xl/sharedStrings.xml><?xml version="1.0" encoding="utf-8"?>
<sst xmlns="http://schemas.openxmlformats.org/spreadsheetml/2006/main" count="660" uniqueCount="349">
  <si>
    <t>Item Description</t>
  </si>
  <si>
    <t>Unit of Measure</t>
  </si>
  <si>
    <t>Contract Discount</t>
  </si>
  <si>
    <t>SKU # / Item #</t>
  </si>
  <si>
    <t>Manufacturer Part Number (OEM #)</t>
  </si>
  <si>
    <t>Manufacturer (OEM)</t>
  </si>
  <si>
    <t>UNSPSC Code
(Version 11)</t>
  </si>
  <si>
    <t xml:space="preserve">Contact Line Item # (CLIN) </t>
  </si>
  <si>
    <t>Commodity Description</t>
  </si>
  <si>
    <t>Contract Price</t>
  </si>
  <si>
    <t>Each</t>
  </si>
  <si>
    <t>Quantity in 
Unit of Measure</t>
  </si>
  <si>
    <t>Department of General Services - Procurement Division</t>
  </si>
  <si>
    <t xml:space="preserve">To access a complete list of contract Non-Core catalog pricing click the link in the next cell: </t>
  </si>
  <si>
    <t>Installation</t>
  </si>
  <si>
    <t>Asset Tagging 
(Bidder administration of State provided tag, with number)</t>
  </si>
  <si>
    <t>Detailed Electronic Asset Information (in addition to Asset Tagging)</t>
  </si>
  <si>
    <t>Imaging (not for use with monitors)</t>
  </si>
  <si>
    <t>Take-Back Services</t>
  </si>
  <si>
    <t>Deployment &amp; Logistics</t>
  </si>
  <si>
    <t>Emergency Services (4-hour response, per occurrence)</t>
  </si>
  <si>
    <t>OEM MSRP / List Price</t>
  </si>
  <si>
    <t>Contractor's Standard Hourly Rate</t>
  </si>
  <si>
    <t>Product Category</t>
  </si>
  <si>
    <t>Non-Core Segment ID</t>
  </si>
  <si>
    <t>Spec Item #</t>
  </si>
  <si>
    <t>Product Attribute</t>
  </si>
  <si>
    <t>Minimum Requirements</t>
  </si>
  <si>
    <t>MSRP SKU/Part #</t>
  </si>
  <si>
    <t>List the part #/sku of the offered make and model from the OEM MSRP/Price List</t>
  </si>
  <si>
    <t>Operating System:</t>
  </si>
  <si>
    <t>Chassis:</t>
  </si>
  <si>
    <t xml:space="preserve">Processor:  </t>
  </si>
  <si>
    <t xml:space="preserve">Network Connection: </t>
  </si>
  <si>
    <t>• RJ45
• 10/100/1000 Ethernet</t>
  </si>
  <si>
    <t>Additional I/O Ports:</t>
  </si>
  <si>
    <t>• 2x USB (or later)
• Audio out
• Microphone</t>
  </si>
  <si>
    <t xml:space="preserve">Warranty: </t>
  </si>
  <si>
    <t>Desktops, Standard - Configuration Breakdown and Comparison</t>
  </si>
  <si>
    <t>CLIN #</t>
  </si>
  <si>
    <t>Core Configuration - Desktops, Thin-Client</t>
  </si>
  <si>
    <t>Option/Upgrades - Desktops, Thin-Client</t>
  </si>
  <si>
    <t>Warranty Option/Upgrades - Desktops, Thin-Client</t>
  </si>
  <si>
    <t>DT100</t>
  </si>
  <si>
    <t>DT400</t>
  </si>
  <si>
    <t>DT401</t>
  </si>
  <si>
    <t>DT402</t>
  </si>
  <si>
    <t>DT403</t>
  </si>
  <si>
    <t>DT404</t>
  </si>
  <si>
    <t>DT405</t>
  </si>
  <si>
    <t>DT406</t>
  </si>
  <si>
    <t>DT407</t>
  </si>
  <si>
    <t>DT408</t>
  </si>
  <si>
    <t>DT409</t>
  </si>
  <si>
    <t>DT800</t>
  </si>
  <si>
    <t>DT801</t>
  </si>
  <si>
    <t>DT802</t>
  </si>
  <si>
    <t>DT803</t>
  </si>
  <si>
    <t>DT804</t>
  </si>
  <si>
    <t>DT805</t>
  </si>
  <si>
    <t>DT806</t>
  </si>
  <si>
    <t>DT807</t>
  </si>
  <si>
    <t>DT808</t>
  </si>
  <si>
    <t>DT809</t>
  </si>
  <si>
    <t>DT810</t>
  </si>
  <si>
    <t>DT811</t>
  </si>
  <si>
    <t>DT812</t>
  </si>
  <si>
    <t>DT813</t>
  </si>
  <si>
    <t>DT814</t>
  </si>
  <si>
    <t>DTV1000</t>
  </si>
  <si>
    <t>DTV1001</t>
  </si>
  <si>
    <t>DTV1002</t>
  </si>
  <si>
    <t>DTV1003</t>
  </si>
  <si>
    <t>DTV1004</t>
  </si>
  <si>
    <t>DTV1005</t>
  </si>
  <si>
    <t>DTV1006</t>
  </si>
  <si>
    <t>DT-1</t>
  </si>
  <si>
    <t>Thin Client:</t>
  </si>
  <si>
    <t>Shall meet/include the following:
• Business Class
• EPEAT Silver
• Energy Star (current version)
• Keyboard and Mouse</t>
  </si>
  <si>
    <t>DT-2</t>
  </si>
  <si>
    <t>Mini/Tiny/Nano</t>
  </si>
  <si>
    <t>DT-3</t>
  </si>
  <si>
    <t xml:space="preserve">Open </t>
  </si>
  <si>
    <t>DT-4</t>
  </si>
  <si>
    <t>Client Software:</t>
  </si>
  <si>
    <t>Preinstalled with (minimum):
• Remote Desktop Protocol (RDP) or similar
• Media Player
• Flash file player</t>
  </si>
  <si>
    <t>DT-5</t>
  </si>
  <si>
    <t>Minimum:
• Two Cores</t>
  </si>
  <si>
    <t>DT-6</t>
  </si>
  <si>
    <t xml:space="preserve">System Memory: </t>
  </si>
  <si>
    <t>• 4 GB (upgradeable to 8 GB)
• DDR3 (or newer)
• non-ECC</t>
  </si>
  <si>
    <t>DT -7</t>
  </si>
  <si>
    <t>Storage:</t>
  </si>
  <si>
    <t>16GB</t>
  </si>
  <si>
    <t>DT-8</t>
  </si>
  <si>
    <t xml:space="preserve">Video Output: </t>
  </si>
  <si>
    <t>Single or Dual monitor support (any combination of USB-C, DisplayPort, or HDMI).  Adapter(s) acceptable to meet requirement.</t>
  </si>
  <si>
    <t>DT-9</t>
  </si>
  <si>
    <t>DT-10</t>
  </si>
  <si>
    <t>DT-11</t>
  </si>
  <si>
    <t>3 Year Limited Warranty plus 3 Years Exchange service</t>
  </si>
  <si>
    <t>DTA</t>
  </si>
  <si>
    <t>DTC</t>
  </si>
  <si>
    <t>DTD</t>
  </si>
  <si>
    <t>MW300</t>
  </si>
  <si>
    <t>MW301</t>
  </si>
  <si>
    <t>MW302</t>
  </si>
  <si>
    <t>MWB</t>
  </si>
  <si>
    <t xml:space="preserve">For this section only:  MW=Widescreen Monitor   MT=Touchscreen Monitor   MC=Curved Monitor  </t>
  </si>
  <si>
    <t>https://www3.lenovo.com/le/listprice/us/en/listprice/listprice</t>
  </si>
  <si>
    <t>Contractor: Office Depot, LLC</t>
  </si>
  <si>
    <t>Statewide Contract 1-22-70-32  PC Goods, Lenovo</t>
  </si>
  <si>
    <t>Statewide Contract 1-22-70-22  PC Goods, Lenovo</t>
  </si>
  <si>
    <t>Thin-Client Desktop</t>
  </si>
  <si>
    <t>11G5S0E500</t>
  </si>
  <si>
    <t>Lenovo</t>
  </si>
  <si>
    <t>ThinkCentre M75n, AMD Ryzen 3 Pro 3300U</t>
  </si>
  <si>
    <t>DS - ThinkCentre M75n</t>
  </si>
  <si>
    <t>Widescreen Monitor</t>
  </si>
  <si>
    <t>61F2GAR2US</t>
  </si>
  <si>
    <t>T32p-20(C19315UT0)31.5inch Monitor-HDMI</t>
  </si>
  <si>
    <t>61FEMAR6US</t>
  </si>
  <si>
    <t>ThinkVision T22i-20 21.5-inch FHD Monitor</t>
  </si>
  <si>
    <t>61E9GAR6US</t>
  </si>
  <si>
    <t>62C5GAR1US</t>
  </si>
  <si>
    <t>ThinkVision T24t-20 23.8" FHD Touch Monitor</t>
  </si>
  <si>
    <t>61F3GAR1US</t>
  </si>
  <si>
    <t>MC305</t>
  </si>
  <si>
    <t>ThinkPad USB3.0 to Ethernet Adapter for NA</t>
  </si>
  <si>
    <t>4XF0H70603</t>
  </si>
  <si>
    <t>4X90R61022</t>
  </si>
  <si>
    <t>4X91D96889</t>
  </si>
  <si>
    <t>4X91D96891</t>
  </si>
  <si>
    <t>4X91D96887</t>
  </si>
  <si>
    <t>4Y41C68642</t>
  </si>
  <si>
    <t>4Y51C68693</t>
  </si>
  <si>
    <t>4X30L79883</t>
  </si>
  <si>
    <t>4X30M39458</t>
  </si>
  <si>
    <t>4XC1B34802</t>
  </si>
  <si>
    <t>5YR Onsite Product Exchange - Monitor</t>
  </si>
  <si>
    <t>5WS0W86756</t>
  </si>
  <si>
    <t>5WS0W86663</t>
  </si>
  <si>
    <t>5PS0Y74105</t>
  </si>
  <si>
    <t>5PS0Q58961</t>
  </si>
  <si>
    <t>5PS0Q13075</t>
  </si>
  <si>
    <t>5WS0G14990</t>
  </si>
  <si>
    <t>5WS0G14994</t>
  </si>
  <si>
    <t>5WS0G14991</t>
  </si>
  <si>
    <t>5WS0G14989</t>
  </si>
  <si>
    <t>5WS0G14992</t>
  </si>
  <si>
    <t>5WS0G14988</t>
  </si>
  <si>
    <t>5WS0G14987</t>
  </si>
  <si>
    <t>5WS0T30707</t>
  </si>
  <si>
    <t>5WS0T30709</t>
  </si>
  <si>
    <t>5WS0T30708</t>
  </si>
  <si>
    <t>DTV1000Install</t>
  </si>
  <si>
    <t>DTV1001Assettag</t>
  </si>
  <si>
    <t>DTV1002ElectronicAsset</t>
  </si>
  <si>
    <t>DTV1003Imaging</t>
  </si>
  <si>
    <t>DTV1004TakeBack</t>
  </si>
  <si>
    <t>DTV1005DeployLogistics</t>
  </si>
  <si>
    <t>DTV1006EmergencyService</t>
  </si>
  <si>
    <t>end of page</t>
  </si>
  <si>
    <t>ThinkCentre M75n</t>
  </si>
  <si>
    <t>11G5S0E300</t>
  </si>
  <si>
    <t>Nano</t>
  </si>
  <si>
    <t>Open</t>
  </si>
  <si>
    <t>AMD Ryzen 3 PRO 3300U</t>
  </si>
  <si>
    <t>8 GB soldered memory</t>
  </si>
  <si>
    <t>1x256GB SSD M.2 2280 PCIe</t>
  </si>
  <si>
    <t>Displayport and USB-C</t>
  </si>
  <si>
    <t>Gigabit Ethernet, Realtek RTL8111FP-CG, 1x RJ-45, supports Wake-on-LAN</t>
  </si>
  <si>
    <t>1x headphone / microphone combo jack (3.5mm)  1x USB 2.0 1x USB 2.0
1x USB 3.2 Gen 2
1x USB-C 3.2 Gen 2
1x USB 3.2 Gen 2
1x USB-C 3.2 Gen 2</t>
  </si>
  <si>
    <t>3 Year Onsite</t>
  </si>
  <si>
    <t>EPEAT Silver</t>
  </si>
  <si>
    <t>Windows 10 Internet of Things LTSC</t>
  </si>
  <si>
    <t>End of page</t>
  </si>
  <si>
    <t>N/A</t>
  </si>
  <si>
    <t>Adjustable Arm</t>
  </si>
  <si>
    <t>USB-C to HDMI 2.0b Adapter</t>
  </si>
  <si>
    <t>USB-C to Ethernet Adapter</t>
  </si>
  <si>
    <t>USB-C to DisplayPort Adapter - NA</t>
  </si>
  <si>
    <t>Mouse</t>
  </si>
  <si>
    <t xml:space="preserve"> Webcam</t>
  </si>
  <si>
    <t>MW - T32p-20 31.5"</t>
  </si>
  <si>
    <t>MW - ThinkVision  21.5"</t>
  </si>
  <si>
    <t>ThinkVision P27h-20 27-inch 16:9 QHD Monitor with USB Type-C</t>
  </si>
  <si>
    <t>MW-ThinkVision P27h-20 27"</t>
  </si>
  <si>
    <t>MT303</t>
  </si>
  <si>
    <t>Touch Monitor</t>
  </si>
  <si>
    <t xml:space="preserve">MT-ThinkVision T24t-20 23.8" </t>
  </si>
  <si>
    <t>MC304</t>
  </si>
  <si>
    <t>Curved Monitor</t>
  </si>
  <si>
    <t>ThinkVision T34w-20 34-inch Curved 21:9 Monitor with USB Type-C (3440x1440)</t>
  </si>
  <si>
    <t>MC-ThinkVision T34w-20 34-inch Curved</t>
  </si>
  <si>
    <t>Monitor Arm</t>
  </si>
  <si>
    <t>Adapter</t>
  </si>
  <si>
    <t>Keyboard</t>
  </si>
  <si>
    <t xml:space="preserve">Wired Essential Wired Keyboard (Black) </t>
  </si>
  <si>
    <t>Basic Wired Mouse</t>
  </si>
  <si>
    <t>Wired Combo Keyboard and Mouse</t>
  </si>
  <si>
    <t>Essential Wired Combo Keyboard and Mouse</t>
  </si>
  <si>
    <t>Wireless Combo Keyboard &amp; Mouse</t>
  </si>
  <si>
    <t>Essential Wireless Combo Keyboard &amp; Mouse</t>
  </si>
  <si>
    <t>Essential FHD Webcam</t>
  </si>
  <si>
    <t>Use with All Monitors</t>
  </si>
  <si>
    <t>Use with All Configurations</t>
  </si>
  <si>
    <t xml:space="preserve">4th Year Warranty </t>
  </si>
  <si>
    <t>4YR Accidental Damage Protection - M70/M80/M75</t>
  </si>
  <si>
    <t>5YR Accidental Damage Protectuion - M70/M80/M75</t>
  </si>
  <si>
    <t>DS - ThinkCentre M70/80/75</t>
  </si>
  <si>
    <t>DS - ThinkCentre M70/80/76</t>
  </si>
  <si>
    <t>DS - ThinkCentre M70/80/77</t>
  </si>
  <si>
    <t>DS - ThinkCentre M70/80/78</t>
  </si>
  <si>
    <t>DS - ThinkCentre M70/80/79</t>
  </si>
  <si>
    <t>MP - Use with all Monitors</t>
  </si>
  <si>
    <t>3Y Onsite Product Exchange - Monitor</t>
  </si>
  <si>
    <t>4Y Onsite Product Exchange - Monitor</t>
  </si>
  <si>
    <t>4Y Product Exchange - Monitor (Standard)</t>
  </si>
  <si>
    <t>5Y Product Exchange - Monitor (Standard)</t>
  </si>
  <si>
    <t>1Y Onsite Product Exchange (Post Warranty) - Monitor</t>
  </si>
  <si>
    <t>1Y Product Exchange (Post Warranty) -Monitor</t>
  </si>
  <si>
    <t>3Y Premier Support w_Advanced Exchange -Monitor</t>
  </si>
  <si>
    <t>4Y Premier Support w_Advanced Exchange - Monitor</t>
  </si>
  <si>
    <t>5Y Premier Support w_Advanced Exchange - Monitor</t>
  </si>
  <si>
    <t>MTB</t>
  </si>
  <si>
    <t>MCB</t>
  </si>
  <si>
    <t>4YR Premier Support for  - M70/M80/M75 (Standard)</t>
  </si>
  <si>
    <t xml:space="preserve">3YR Accidental Damage Protection - M70/M80/M75 </t>
  </si>
  <si>
    <t>5YR Premier Support for - M70/M80/M75 (Standard)</t>
  </si>
  <si>
    <t xml:space="preserve">5th Year Warranty </t>
  </si>
  <si>
    <t>3 Year Warranty</t>
  </si>
  <si>
    <t>4 Year Warranty</t>
  </si>
  <si>
    <t>5 Year Warranty</t>
  </si>
  <si>
    <t>4th Year Warranty - Monitor</t>
  </si>
  <si>
    <t>5th Year Warranty - Monitor</t>
  </si>
  <si>
    <t>5 Year Warranty - Monitor</t>
  </si>
  <si>
    <t>3 Year Warranty - Monitor</t>
  </si>
  <si>
    <t>4 Year Warranty - Monitor</t>
  </si>
  <si>
    <t>1 Year Warranty - Monitor</t>
  </si>
  <si>
    <t>Monitors, Widescreen - Configuration Breakdown and Comparison</t>
  </si>
  <si>
    <t>T32p-20(C19315UT0)31.5"</t>
  </si>
  <si>
    <t>ThinkVision T22i-20 21.5"</t>
  </si>
  <si>
    <t>ThinkVision P27h-20 - 27"</t>
  </si>
  <si>
    <t>MW-1</t>
  </si>
  <si>
    <t>Shall meet/include the following:
• LED
• EPEAT Silver
• Energy Star (current version)</t>
  </si>
  <si>
    <t>EPEAT Gold</t>
  </si>
  <si>
    <t>MW-2</t>
  </si>
  <si>
    <t>Size:</t>
  </si>
  <si>
    <t>18.5" diagonal or larger</t>
  </si>
  <si>
    <t>LED-backlit LCD monitor - 31.5"</t>
  </si>
  <si>
    <t xml:space="preserve">	LED-backlit LCD monitor - 21.5"</t>
  </si>
  <si>
    <t>WLED -27"</t>
  </si>
  <si>
    <t>MW-3</t>
  </si>
  <si>
    <t>Aspect Ratio (X:Y):</t>
  </si>
  <si>
    <t>16:9 (or 16:10)</t>
  </si>
  <si>
    <t xml:space="preserve">	16:9</t>
  </si>
  <si>
    <t>MW-4</t>
  </si>
  <si>
    <t>Native Resolution:</t>
  </si>
  <si>
    <t>FHD</t>
  </si>
  <si>
    <t xml:space="preserve">	4K 3840 x 2160</t>
  </si>
  <si>
    <t xml:space="preserve">	Full HD (1080p) 1920 x 1080 at 60 Hz</t>
  </si>
  <si>
    <t>2560x1440</t>
  </si>
  <si>
    <t>MW-5</t>
  </si>
  <si>
    <t xml:space="preserve">Contrast Ratio (Static): </t>
  </si>
  <si>
    <t>1000 to 1</t>
  </si>
  <si>
    <t>MW-6</t>
  </si>
  <si>
    <t>Viewing Angle:</t>
  </si>
  <si>
    <t>170° horizontal, 160° vertical</t>
  </si>
  <si>
    <t>178 horizontal, 178 vertical</t>
  </si>
  <si>
    <t>MW-7</t>
  </si>
  <si>
    <t xml:space="preserve">Video Ports: </t>
  </si>
  <si>
    <t>At least 2 out of the following 3 inputs: HDMI, DisplayPort, or USB-C</t>
  </si>
  <si>
    <t>HDMI, DisplayPort, USB-C</t>
  </si>
  <si>
    <t>HDMI, VGA, DisplayPort</t>
  </si>
  <si>
    <t>HDMI, DP, USB Type-C</t>
  </si>
  <si>
    <t>MW-8</t>
  </si>
  <si>
    <t>Video Cable:</t>
  </si>
  <si>
    <t>1.8 meter DisplayPort, USB-C, or HDMI cable included</t>
  </si>
  <si>
    <t xml:space="preserve">	1 x DisplayPort cable - 6 ft ¦ 1 x USB-A to USB-C cable - 6 ft</t>
  </si>
  <si>
    <t>DP cable, USB Type-C to Type-C cable, USB Type-C to Type-A cable</t>
  </si>
  <si>
    <t>MW-9</t>
  </si>
  <si>
    <t xml:space="preserve">Tilt &amp; Height Adjustment: </t>
  </si>
  <si>
    <t>Adjustable stand w/vertical tilt and height adjustment.</t>
  </si>
  <si>
    <t xml:space="preserve">	Height, pivot (rotation), swivel, tilt</t>
  </si>
  <si>
    <t>Height, pivot (rotation), swivel, tilt</t>
  </si>
  <si>
    <t>MW-10</t>
  </si>
  <si>
    <t>Warranty:</t>
  </si>
  <si>
    <t>Three (3)-year warranty, Exchange replacement</t>
  </si>
  <si>
    <t>3-year warranty</t>
  </si>
  <si>
    <t>Monitors, Touchscreen - Configuration Breakdown and Comparison</t>
  </si>
  <si>
    <t>ThinkVision T24t/23.8"</t>
  </si>
  <si>
    <t>MT300</t>
  </si>
  <si>
    <t>MT-1</t>
  </si>
  <si>
    <t>Touchscreen Monitor</t>
  </si>
  <si>
    <t>MT-2</t>
  </si>
  <si>
    <t xml:space="preserve">	LED-backlit LCD monitor - 24" - touchscreen</t>
  </si>
  <si>
    <t>MT-3</t>
  </si>
  <si>
    <t>MT-4</t>
  </si>
  <si>
    <t>Full HD (1080p) 1920 x 1080 at 60 Hz</t>
  </si>
  <si>
    <t>MT-5</t>
  </si>
  <si>
    <t>MT-6</t>
  </si>
  <si>
    <t>178° horizontal, 178° vertical</t>
  </si>
  <si>
    <t>MT-7</t>
  </si>
  <si>
    <t>DisplayPort, USB-C</t>
  </si>
  <si>
    <t>MT-8</t>
  </si>
  <si>
    <t xml:space="preserve">	1 x USB-C cable - 6 ft &amp; 1 Display Port Cable</t>
  </si>
  <si>
    <t>MT-9</t>
  </si>
  <si>
    <t xml:space="preserve">	Height, tilt</t>
  </si>
  <si>
    <t>MT-10</t>
  </si>
  <si>
    <t>3 years</t>
  </si>
  <si>
    <t>Monitors, Curved - Configuration Breakdown and Comparison</t>
  </si>
  <si>
    <t xml:space="preserve">ThinkVision T34w-20 34-inch Curved 21:9 </t>
  </si>
  <si>
    <t>MC300</t>
  </si>
  <si>
    <t>MC301</t>
  </si>
  <si>
    <t>MC-1</t>
  </si>
  <si>
    <t>Shall meet/include the following:
• LED</t>
  </si>
  <si>
    <t>MC-2</t>
  </si>
  <si>
    <t>21.5" diagonal or larger</t>
  </si>
  <si>
    <t>LED-backlit LCD monitor - 34"</t>
  </si>
  <si>
    <t>MC-3</t>
  </si>
  <si>
    <t>16:9, 16:10, or wider</t>
  </si>
  <si>
    <t xml:space="preserve">	21:9</t>
  </si>
  <si>
    <t>MC-4</t>
  </si>
  <si>
    <t xml:space="preserve">	UWQHD 3440 x 1440</t>
  </si>
  <si>
    <t>MC-5</t>
  </si>
  <si>
    <t xml:space="preserve">	3000:1 </t>
  </si>
  <si>
    <t>MC-6</t>
  </si>
  <si>
    <t>MC-7</t>
  </si>
  <si>
    <t>HDMI, DisplayPort, or USB-C</t>
  </si>
  <si>
    <t>2xHDMI, DP, USB 3.1 Type-C Gen 1 (DP1.2 Alt Mode), USB 3.1 Type-C Gen 2 (DP1.4 Alt Mode)</t>
  </si>
  <si>
    <t>MC-8</t>
  </si>
  <si>
    <t>Included cables: DP cable, USB Type-C to Type-C cable, USB Type-C to Type-A</t>
  </si>
  <si>
    <t>MC-9</t>
  </si>
  <si>
    <t>Stand w/adjustable vertical height and tilt.</t>
  </si>
  <si>
    <t xml:space="preserve">	Height, swivel, tilt</t>
  </si>
  <si>
    <t>MC-10</t>
  </si>
  <si>
    <t>For full item descriptions, go to product Configuration</t>
  </si>
  <si>
    <t>62CCRAR3US</t>
  </si>
  <si>
    <t xml:space="preserve">ThinkVision P34w-20 34-inch Curved </t>
  </si>
  <si>
    <t>MC - 34" Curved HDR</t>
  </si>
  <si>
    <t xml:space="preserve">ThinkVision P34w-20 34inch Curved </t>
  </si>
  <si>
    <t>EPEAT GOLD</t>
  </si>
  <si>
    <t>3440x1440</t>
  </si>
  <si>
    <t>Included cables: DP cable, USB Type-C Gen2 cable, USB Type-C to Type-A cable</t>
  </si>
  <si>
    <t>Height, swivel, tilt</t>
  </si>
  <si>
    <t>Attachment A2 - Contract Pricing, Desktops, Thin-Client</t>
  </si>
  <si>
    <r>
      <t xml:space="preserve">Monitors - Desktops Thin-Client </t>
    </r>
    <r>
      <rPr>
        <i/>
        <sz val="16"/>
        <color theme="1"/>
        <rFont val="Arial"/>
        <family val="2"/>
      </rPr>
      <t>(this category shall be the same for all Thin/Zero Desktop Configurations)</t>
    </r>
  </si>
  <si>
    <r>
      <t xml:space="preserve">Value-Added Services (VAS) - Desktops Thin-Client </t>
    </r>
    <r>
      <rPr>
        <i/>
        <sz val="16"/>
        <color theme="1"/>
        <rFont val="Arial"/>
        <family val="2"/>
      </rPr>
      <t>(this category shall be the same for all Thin/Zero Desktop Configurations)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</si>
</sst>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sz val="12"/>
      <color theme="1"/>
      <name val="Arial"/>
      <family val="2"/>
    </font>
    <font>
      <u/>
      <sz val="14"/>
      <color theme="10"/>
      <name val="Arial"/>
      <family val="2"/>
    </font>
    <font>
      <b/>
      <u/>
      <sz val="14"/>
      <color theme="10"/>
      <name val="Arial"/>
      <family val="2"/>
    </font>
    <font>
      <b/>
      <u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84">
    <xf numFmtId="0" fontId="0" fillId="0" borderId="0" xfId="0"/>
    <xf numFmtId="0" fontId="4" fillId="0" borderId="7" xfId="0" applyFont="1" applyFill="1" applyBorder="1" applyAlignment="1" applyProtection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9" fillId="0" borderId="0" xfId="0" applyFont="1" applyProtection="1"/>
    <xf numFmtId="0" fontId="4" fillId="0" borderId="3" xfId="0" applyFont="1" applyFill="1" applyBorder="1" applyAlignment="1" applyProtection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Fill="1" applyBorder="1" applyAlignment="1" applyProtection="1">
      <alignment horizontal="center" vertical="center" wrapText="1"/>
    </xf>
    <xf numFmtId="165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left" vertical="center" wrapText="1"/>
    </xf>
    <xf numFmtId="0" fontId="4" fillId="5" borderId="6" xfId="12" applyFont="1" applyFill="1" applyBorder="1" applyAlignment="1">
      <alignment horizontal="center" vertical="center" wrapText="1"/>
    </xf>
    <xf numFmtId="0" fontId="4" fillId="5" borderId="6" xfId="12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vertical="center"/>
    </xf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Protection="1"/>
    <xf numFmtId="0" fontId="9" fillId="0" borderId="0" xfId="0" applyFont="1" applyFill="1" applyProtection="1"/>
    <xf numFmtId="0" fontId="10" fillId="0" borderId="8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6" xfId="2" applyNumberFormat="1" applyFont="1" applyFill="1" applyBorder="1" applyAlignment="1" applyProtection="1">
      <alignment horizontal="center" vertical="center" wrapText="1"/>
    </xf>
    <xf numFmtId="0" fontId="3" fillId="0" borderId="3" xfId="12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 wrapText="1"/>
    </xf>
    <xf numFmtId="7" fontId="4" fillId="0" borderId="3" xfId="2" applyNumberFormat="1" applyFont="1" applyFill="1" applyBorder="1" applyAlignment="1" applyProtection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3" fillId="0" borderId="9" xfId="12" applyFont="1" applyBorder="1" applyAlignment="1">
      <alignment horizontal="center" vertical="center" wrapText="1"/>
    </xf>
    <xf numFmtId="0" fontId="3" fillId="0" borderId="3" xfId="12" applyFont="1" applyBorder="1" applyAlignment="1">
      <alignment horizontal="center" vertical="center" wrapText="1"/>
    </xf>
    <xf numFmtId="0" fontId="4" fillId="0" borderId="9" xfId="12" applyFont="1" applyBorder="1" applyAlignment="1">
      <alignment horizontal="center" vertical="center" wrapText="1"/>
    </xf>
    <xf numFmtId="0" fontId="4" fillId="0" borderId="3" xfId="12" applyFont="1" applyBorder="1" applyAlignment="1">
      <alignment horizontal="center" vertical="center" wrapText="1"/>
    </xf>
    <xf numFmtId="0" fontId="13" fillId="0" borderId="0" xfId="0" applyFont="1" applyFill="1" applyAlignment="1" applyProtection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18" fillId="0" borderId="0" xfId="11" applyFont="1" applyFill="1" applyAlignment="1" applyProtection="1">
      <alignment horizontal="left" vertical="center"/>
    </xf>
    <xf numFmtId="0" fontId="19" fillId="0" borderId="0" xfId="11" applyFont="1" applyFill="1" applyAlignment="1" applyProtection="1">
      <alignment horizontal="left"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14" fillId="0" borderId="11" xfId="0" applyFont="1" applyFill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7" fillId="0" borderId="0" xfId="0" applyFont="1" applyBorder="1" applyAlignment="1" applyProtection="1">
      <alignment horizontal="left" vertical="center"/>
    </xf>
    <xf numFmtId="0" fontId="20" fillId="6" borderId="0" xfId="0" applyFont="1" applyFill="1" applyAlignment="1">
      <alignment horizontal="center" vertical="center"/>
    </xf>
    <xf numFmtId="0" fontId="4" fillId="0" borderId="9" xfId="12" applyFont="1" applyFill="1" applyBorder="1" applyAlignment="1">
      <alignment horizontal="left" vertical="center" wrapText="1"/>
    </xf>
    <xf numFmtId="0" fontId="4" fillId="0" borderId="11" xfId="12" applyFont="1" applyFill="1" applyBorder="1" applyAlignment="1">
      <alignment horizontal="left" vertical="center" wrapText="1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4" fillId="0" borderId="13" xfId="12" applyFont="1" applyBorder="1" applyAlignment="1">
      <alignment horizontal="left" vertical="center" wrapText="1"/>
    </xf>
    <xf numFmtId="0" fontId="4" fillId="0" borderId="0" xfId="12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left" vertical="center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8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20:N30" totalsRowShown="0" headerRowDxfId="83" dataDxfId="81" headerRowBorderDxfId="82" tableBorderDxfId="80">
  <autoFilter ref="A20:N30" xr:uid="{A19A21AA-190B-4915-A7A7-831A3AF3A6FE}"/>
  <tableColumns count="14">
    <tableColumn id="1" xr3:uid="{0318C38C-4692-4D87-BC91-A06CB07D8B5B}" name="Contact Line Item # (CLIN) " dataDxfId="79"/>
    <tableColumn id="2" xr3:uid="{EBF1F32C-7231-4283-9B51-C85AB07D4676}" name="Commodity Description" dataDxfId="78"/>
    <tableColumn id="3" xr3:uid="{6503D101-EC07-43BD-A704-D2A3CA7E20C2}" name="UNSPSC Code_x000a_(Version 11)" dataDxfId="77"/>
    <tableColumn id="4" xr3:uid="{9ED62D03-C7F9-441F-B451-D141CFF3BA73}" name="Manufacturer Part Number (OEM #)" dataDxfId="76"/>
    <tableColumn id="5" xr3:uid="{05BECC34-4B70-45D4-A77E-C396706189FC}" name="Manufacturer (OEM)" dataDxfId="75"/>
    <tableColumn id="6" xr3:uid="{63DAA37D-88F1-46CE-A28A-E0F5EBC13F9B}" name="SKU # / Item #" dataDxfId="74"/>
    <tableColumn id="7" xr3:uid="{373B2DD7-CD2E-4CB9-BA8E-60D6807D110F}" name="Item Description" dataDxfId="73"/>
    <tableColumn id="8" xr3:uid="{7753C2CF-1828-407A-A119-04F607817728}" name="Unit of Measure" dataDxfId="72"/>
    <tableColumn id="9" xr3:uid="{60B33BB8-7457-481E-80AB-09A6267C08C0}" name="Quantity in _x000a_Unit of Measure" dataDxfId="71"/>
    <tableColumn id="12" xr3:uid="{0E4F2690-06AE-4B45-BA1B-CE6D3B0FCA51}" name="OEM MSRP / List Price" dataDxfId="70"/>
    <tableColumn id="13" xr3:uid="{F806DE5C-8FB5-4FCC-8328-D37CC56FF9C0}" name="Contract Discount" dataDxfId="69"/>
    <tableColumn id="10" xr3:uid="{076EAD24-34BB-4499-B7C8-4A125AEFE31C}" name="Contract Price" dataDxfId="68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67" dataCellStyle="Currency"/>
    <tableColumn id="11" xr3:uid="{E9A5BFC0-4270-41A9-993F-17B2BBB09877}" name="Product Category" dataDxfId="6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49:I56" totalsRowShown="0" headerRowDxfId="65" dataDxfId="63" headerRowBorderDxfId="64" tableBorderDxfId="62">
  <autoFilter ref="A49:I56" xr:uid="{133D8764-EEBB-4B9F-A8AA-DE5DE81BEC5D}"/>
  <tableColumns count="9">
    <tableColumn id="1" xr3:uid="{DB61C74F-3BC1-4174-9209-7B558C254D06}" name="Contact Line Item # (CLIN) " dataDxfId="61"/>
    <tableColumn id="2" xr3:uid="{A8FC7E7D-7F71-4ACE-90F2-81AC07491270}" name="Commodity Description" dataDxfId="60"/>
    <tableColumn id="3" xr3:uid="{42AB955A-AF07-4177-BE2D-2E4E7D34675A}" name="UNSPSC Code_x000a_(Version 11)" dataDxfId="59"/>
    <tableColumn id="6" xr3:uid="{7C687BF5-7924-4323-BB67-CB9068291CCB}" name="SKU # / Item #" dataDxfId="58"/>
    <tableColumn id="8" xr3:uid="{7FC9E33B-4190-4D28-B23E-9B684737DC6A}" name="Unit of Measure" dataDxfId="57"/>
    <tableColumn id="9" xr3:uid="{0C7B12CF-B445-496E-9AF1-8CF4F020A9D3}" name="Quantity in _x000a_Unit of Measure" dataDxfId="56"/>
    <tableColumn id="12" xr3:uid="{7E45D00E-98CD-4F54-8961-17D8DBA840BA}" name="Contractor's Standard Hourly Rate" dataDxfId="55"/>
    <tableColumn id="13" xr3:uid="{931D512B-7ABB-428F-BED5-5F2F908AEF62}" name="Contract Discount" dataDxfId="54"/>
    <tableColumn id="10" xr3:uid="{496F5DE2-E1FB-4F7A-9EDE-5EDD81A02C22}" name="Contract Price" dataDxfId="53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9" totalsRowShown="0" headerRowDxfId="52" dataDxfId="50" headerRowBorderDxfId="51" tableBorderDxfId="49">
  <autoFilter ref="A8:N9" xr:uid="{00000000-0009-0000-0100-000001000000}"/>
  <tableColumns count="14">
    <tableColumn id="1" xr3:uid="{00000000-0010-0000-0000-000001000000}" name="Contact Line Item # (CLIN) " dataDxfId="48"/>
    <tableColumn id="2" xr3:uid="{00000000-0010-0000-0000-000002000000}" name="Commodity Description" dataDxfId="47"/>
    <tableColumn id="3" xr3:uid="{00000000-0010-0000-0000-000003000000}" name="UNSPSC Code_x000a_(Version 11)" dataDxfId="46"/>
    <tableColumn id="4" xr3:uid="{00000000-0010-0000-0000-000004000000}" name="Manufacturer Part Number (OEM #)" dataDxfId="45"/>
    <tableColumn id="5" xr3:uid="{00000000-0010-0000-0000-000005000000}" name="Manufacturer (OEM)" dataDxfId="44"/>
    <tableColumn id="6" xr3:uid="{00000000-0010-0000-0000-000006000000}" name="SKU # / Item #" dataDxfId="43"/>
    <tableColumn id="7" xr3:uid="{00000000-0010-0000-0000-000007000000}" name="Item Description" dataDxfId="42"/>
    <tableColumn id="8" xr3:uid="{00000000-0010-0000-0000-000008000000}" name="Unit of Measure" dataDxfId="41"/>
    <tableColumn id="9" xr3:uid="{00000000-0010-0000-0000-000009000000}" name="Quantity in _x000a_Unit of Measure" dataDxfId="40"/>
    <tableColumn id="12" xr3:uid="{AE6E9A40-9B56-4228-966B-D96A12437BBF}" name="OEM MSRP / List Price" dataDxfId="39"/>
    <tableColumn id="13" xr3:uid="{0385D326-C29E-4848-A0CD-E1A3C7C80E02}" name="Contract Discount" dataDxfId="38"/>
    <tableColumn id="10" xr3:uid="{00000000-0010-0000-0000-00000A000000}" name="Contract Price" dataDxfId="37" dataCellStyle="Currency">
      <calculatedColumnFormula>Table1[[#This Row],[OEM MSRP / List Price]]*(1-Table1[[#This Row],[Contract Discount]])</calculatedColumnFormula>
    </tableColumn>
    <tableColumn id="14" xr3:uid="{32947047-508B-485A-9118-7D0E964A5742}" name="Non-Core Segment ID" dataDxfId="36" dataCellStyle="Currency"/>
    <tableColumn id="11" xr3:uid="{2B9BE837-DE91-4744-983A-1A55C8D821E5}" name="Product Category" dataDxfId="3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32:N47" totalsRowShown="0" headerRowDxfId="34" dataDxfId="32" headerRowBorderDxfId="33" tableBorderDxfId="31">
  <autoFilter ref="A32:N47" xr:uid="{0E152463-8347-4277-A06B-1E8BB9709B94}"/>
  <tableColumns count="14">
    <tableColumn id="1" xr3:uid="{6D85CB8A-91DF-4794-830B-A3DAE43C5E87}" name="Contact Line Item # (CLIN) " dataDxfId="30"/>
    <tableColumn id="2" xr3:uid="{94D285F7-B29D-440D-9F16-68A3AA3C72B8}" name="Commodity Description" dataDxfId="29"/>
    <tableColumn id="3" xr3:uid="{21B929F3-006A-4D70-9F58-47939EAE268E}" name="UNSPSC Code_x000a_(Version 11)" dataDxfId="28"/>
    <tableColumn id="4" xr3:uid="{D131C31D-2EFA-417C-8573-248188F97364}" name="Manufacturer Part Number (OEM #)" dataDxfId="27"/>
    <tableColumn id="5" xr3:uid="{7B2AE60A-7A42-4324-997C-07247CDA1A7C}" name="Manufacturer (OEM)" dataDxfId="26"/>
    <tableColumn id="6" xr3:uid="{3084A274-A96B-48CB-9B03-2887DF6E5B5D}" name="SKU # / Item #" dataDxfId="25"/>
    <tableColumn id="7" xr3:uid="{3728F214-7A76-4C45-8CF1-DE10EB64F656}" name="Item Description" dataDxfId="24"/>
    <tableColumn id="8" xr3:uid="{50EFFC2F-0507-46C1-9D83-17D0919962AC}" name="Unit of Measure" dataDxfId="23"/>
    <tableColumn id="9" xr3:uid="{9987FF84-0314-4294-B560-629A35006592}" name="Quantity in _x000a_Unit of Measure" dataDxfId="22"/>
    <tableColumn id="12" xr3:uid="{DF34928F-466D-41E2-BC67-37B2D96D3FD2}" name="OEM MSRP / List Price" dataDxfId="21"/>
    <tableColumn id="13" xr3:uid="{4C4FCF00-9AEB-4841-9260-1C1240004A0B}" name="Contract Discount" dataDxfId="20"/>
    <tableColumn id="10" xr3:uid="{E1A34127-3B93-4D10-A771-79EF0751F171}" name="Contract Price" dataDxfId="19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18" dataCellStyle="Currency"/>
    <tableColumn id="11" xr3:uid="{E8509AC9-573F-44FE-BB41-AE61A9269E9E}" name="Product Category" dataDxfId="1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86BDED-64D5-47CA-A28C-7449863411C9}" name="Table13678" displayName="Table13678" ref="A12:N18" totalsRowShown="0" headerRowDxfId="16" headerRowBorderDxfId="15" tableBorderDxfId="14">
  <autoFilter ref="A12:N18" xr:uid="{C986BDED-64D5-47CA-A28C-7449863411C9}"/>
  <tableColumns count="14">
    <tableColumn id="1" xr3:uid="{547DD766-0219-4975-8239-79EA2FDB1594}" name="Contact Line Item # (CLIN) " dataDxfId="13"/>
    <tableColumn id="2" xr3:uid="{9FC324E6-4473-418E-AB35-88262596D879}" name="Commodity Description" dataDxfId="12"/>
    <tableColumn id="3" xr3:uid="{BA560CFD-BBEF-4D50-8FC2-5414B3917179}" name="UNSPSC Code_x000a_(Version 11)" dataDxfId="11"/>
    <tableColumn id="4" xr3:uid="{8990472B-B2E5-47F8-9AA2-92F9A97D7D7B}" name="Manufacturer Part Number (OEM #)" dataDxfId="10"/>
    <tableColumn id="5" xr3:uid="{730BBCE2-671F-4E68-BDE7-E9BA74CB3B77}" name="Manufacturer (OEM)" dataDxfId="9"/>
    <tableColumn id="6" xr3:uid="{03D7F8A6-0F2B-4251-9EFD-C5C81CFAD76C}" name="SKU # / Item #" dataDxfId="8"/>
    <tableColumn id="7" xr3:uid="{720ED974-8041-47AC-8E2B-A77CAAD2C0C6}" name="Item Description" dataDxfId="7"/>
    <tableColumn id="8" xr3:uid="{631562E9-C039-4922-89F1-EC0C45BB6725}" name="Unit of Measure" dataDxfId="6"/>
    <tableColumn id="9" xr3:uid="{F6A801CD-1962-4F8A-B0EA-437650494CC8}" name="Quantity in _x000a_Unit of Measure" dataDxfId="5"/>
    <tableColumn id="12" xr3:uid="{B8D1176D-2324-4A06-A2E4-9B4D561EAAEA}" name="OEM MSRP / List Price" dataDxfId="4"/>
    <tableColumn id="13" xr3:uid="{0653853A-F073-4682-A976-703371EDC26E}" name="Contract Discount" dataDxfId="3"/>
    <tableColumn id="10" xr3:uid="{17E1FAA0-DCCD-4D14-A33C-35865739E532}" name="Contract Price" dataDxfId="0" dataCellStyle="Currency">
      <calculatedColumnFormula>Table13678[[#This Row],[OEM MSRP / List Price]]*(1-Table13678[[#This Row],[Contract Discount]])</calculatedColumnFormula>
    </tableColumn>
    <tableColumn id="14" xr3:uid="{563D033A-ABAF-4270-8047-B7DD6608E198}" name="Non-Core Segment ID" dataDxfId="2" dataCellStyle="Currency"/>
    <tableColumn id="11" xr3:uid="{AB886D1F-665E-4F0B-AAD3-DACF685BB401}" name="Product Category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printerSettings" Target="../printerSettings/printerSettings1.bin"/><Relationship Id="rId7" Type="http://schemas.openxmlformats.org/officeDocument/2006/relationships/table" Target="../tables/table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58"/>
  <sheetViews>
    <sheetView tabSelected="1" zoomScale="80" zoomScaleNormal="80" workbookViewId="0">
      <selection sqref="A1:N1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27" customFormat="1" ht="21" customHeight="1" x14ac:dyDescent="0.25">
      <c r="A1" s="61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s="25" customFormat="1" ht="21" customHeight="1" x14ac:dyDescent="0.25">
      <c r="A2" s="62" t="s">
        <v>111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s="25" customFormat="1" ht="21" customHeight="1" x14ac:dyDescent="0.25">
      <c r="A3" s="62" t="s">
        <v>346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s="25" customFormat="1" ht="18" x14ac:dyDescent="0.25">
      <c r="A4" s="60" t="s">
        <v>110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s="25" customFormat="1" ht="18" x14ac:dyDescent="0.25">
      <c r="A5" s="60" t="s">
        <v>13</v>
      </c>
      <c r="B5" s="60"/>
      <c r="C5" s="60"/>
      <c r="D5" s="60"/>
      <c r="E5" s="60"/>
      <c r="F5" s="60"/>
      <c r="G5" s="60"/>
      <c r="H5" s="63" t="s">
        <v>109</v>
      </c>
      <c r="I5" s="64"/>
      <c r="J5" s="64"/>
      <c r="K5" s="64"/>
      <c r="L5" s="64"/>
      <c r="M5" s="64"/>
      <c r="N5" s="64"/>
    </row>
    <row r="6" spans="1:14" s="17" customFormat="1" ht="20.25" x14ac:dyDescent="0.25">
      <c r="A6" s="69" t="s">
        <v>40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7" spans="1:14" s="54" customFormat="1" ht="23.25" x14ac:dyDescent="0.25">
      <c r="A7" s="71" t="s">
        <v>337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4" s="30" customFormat="1" ht="15" x14ac:dyDescent="0.2">
      <c r="A9" s="1" t="s">
        <v>43</v>
      </c>
      <c r="B9" s="5" t="s">
        <v>113</v>
      </c>
      <c r="C9" s="11">
        <v>43211507</v>
      </c>
      <c r="D9" s="11" t="s">
        <v>114</v>
      </c>
      <c r="E9" s="11" t="s">
        <v>115</v>
      </c>
      <c r="F9" s="11" t="s">
        <v>114</v>
      </c>
      <c r="G9" s="5" t="s">
        <v>116</v>
      </c>
      <c r="H9" s="11" t="s">
        <v>10</v>
      </c>
      <c r="I9" s="11">
        <v>1</v>
      </c>
      <c r="J9" s="14">
        <v>1353</v>
      </c>
      <c r="K9" s="13">
        <v>0.26</v>
      </c>
      <c r="L9" s="12">
        <f>Table1[[#This Row],[OEM MSRP / List Price]]*(1-Table1[[#This Row],[Contract Discount]])</f>
        <v>1001.22</v>
      </c>
      <c r="M9" s="12" t="s">
        <v>101</v>
      </c>
      <c r="N9" s="37" t="s">
        <v>117</v>
      </c>
    </row>
    <row r="10" spans="1:14" s="10" customFormat="1" ht="20.25" x14ac:dyDescent="0.25">
      <c r="A10" s="68" t="s">
        <v>347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s="10" customFormat="1" ht="18" x14ac:dyDescent="0.25">
      <c r="A11" s="70" t="s">
        <v>108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</row>
    <row r="12" spans="1:14" s="46" customFormat="1" ht="65.25" customHeight="1" x14ac:dyDescent="0.2">
      <c r="A12" s="41" t="s">
        <v>7</v>
      </c>
      <c r="B12" s="42" t="s">
        <v>8</v>
      </c>
      <c r="C12" s="42" t="s">
        <v>6</v>
      </c>
      <c r="D12" s="42" t="s">
        <v>4</v>
      </c>
      <c r="E12" s="42" t="s">
        <v>5</v>
      </c>
      <c r="F12" s="42" t="s">
        <v>3</v>
      </c>
      <c r="G12" s="42" t="s">
        <v>0</v>
      </c>
      <c r="H12" s="42" t="s">
        <v>1</v>
      </c>
      <c r="I12" s="42" t="s">
        <v>11</v>
      </c>
      <c r="J12" s="43" t="s">
        <v>21</v>
      </c>
      <c r="K12" s="43" t="s">
        <v>2</v>
      </c>
      <c r="L12" s="43" t="s">
        <v>9</v>
      </c>
      <c r="M12" s="44" t="s">
        <v>24</v>
      </c>
      <c r="N12" s="45" t="s">
        <v>23</v>
      </c>
    </row>
    <row r="13" spans="1:14" s="46" customFormat="1" ht="15" x14ac:dyDescent="0.2">
      <c r="A13" s="47" t="s">
        <v>104</v>
      </c>
      <c r="B13" s="48" t="s">
        <v>118</v>
      </c>
      <c r="C13" s="15">
        <v>43211507</v>
      </c>
      <c r="D13" s="15" t="s">
        <v>119</v>
      </c>
      <c r="E13" s="15" t="s">
        <v>115</v>
      </c>
      <c r="F13" s="15" t="s">
        <v>119</v>
      </c>
      <c r="G13" s="48" t="s">
        <v>120</v>
      </c>
      <c r="H13" s="15" t="s">
        <v>10</v>
      </c>
      <c r="I13" s="15">
        <v>1</v>
      </c>
      <c r="J13" s="49">
        <v>734</v>
      </c>
      <c r="K13" s="50">
        <v>0.11</v>
      </c>
      <c r="L13" s="51">
        <f>Table13678[[#This Row],[OEM MSRP / List Price]]*(1-Table13678[[#This Row],[Contract Discount]])</f>
        <v>653.26</v>
      </c>
      <c r="M13" s="12" t="s">
        <v>107</v>
      </c>
      <c r="N13" s="15" t="s">
        <v>184</v>
      </c>
    </row>
    <row r="14" spans="1:14" s="46" customFormat="1" ht="15" x14ac:dyDescent="0.2">
      <c r="A14" s="47" t="s">
        <v>105</v>
      </c>
      <c r="B14" s="48" t="s">
        <v>118</v>
      </c>
      <c r="C14" s="15">
        <v>43211507</v>
      </c>
      <c r="D14" s="15" t="s">
        <v>121</v>
      </c>
      <c r="E14" s="15" t="s">
        <v>115</v>
      </c>
      <c r="F14" s="15" t="s">
        <v>121</v>
      </c>
      <c r="G14" s="48" t="s">
        <v>122</v>
      </c>
      <c r="H14" s="15" t="s">
        <v>10</v>
      </c>
      <c r="I14" s="15">
        <v>1</v>
      </c>
      <c r="J14" s="49">
        <v>229</v>
      </c>
      <c r="K14" s="50">
        <v>0.11</v>
      </c>
      <c r="L14" s="51">
        <f>Table13678[[#This Row],[OEM MSRP / List Price]]*(1-Table13678[[#This Row],[Contract Discount]])</f>
        <v>203.81</v>
      </c>
      <c r="M14" s="12" t="s">
        <v>107</v>
      </c>
      <c r="N14" s="15" t="s">
        <v>185</v>
      </c>
    </row>
    <row r="15" spans="1:14" s="46" customFormat="1" ht="30" x14ac:dyDescent="0.2">
      <c r="A15" s="47" t="s">
        <v>106</v>
      </c>
      <c r="B15" s="48" t="s">
        <v>118</v>
      </c>
      <c r="C15" s="15">
        <v>43211507</v>
      </c>
      <c r="D15" s="15" t="s">
        <v>123</v>
      </c>
      <c r="E15" s="15" t="s">
        <v>115</v>
      </c>
      <c r="F15" s="15" t="s">
        <v>123</v>
      </c>
      <c r="G15" s="48" t="s">
        <v>186</v>
      </c>
      <c r="H15" s="15" t="s">
        <v>10</v>
      </c>
      <c r="I15" s="15">
        <v>1</v>
      </c>
      <c r="J15" s="52">
        <v>504</v>
      </c>
      <c r="K15" s="50">
        <v>0.11</v>
      </c>
      <c r="L15" s="51">
        <f>Table13678[[#This Row],[OEM MSRP / List Price]]*(1-Table13678[[#This Row],[Contract Discount]])</f>
        <v>448.56</v>
      </c>
      <c r="M15" s="12" t="s">
        <v>107</v>
      </c>
      <c r="N15" s="15" t="s">
        <v>187</v>
      </c>
    </row>
    <row r="16" spans="1:14" s="46" customFormat="1" ht="15" x14ac:dyDescent="0.2">
      <c r="A16" s="47" t="s">
        <v>188</v>
      </c>
      <c r="B16" s="48" t="s">
        <v>189</v>
      </c>
      <c r="C16" s="15">
        <v>43211507</v>
      </c>
      <c r="D16" s="15" t="s">
        <v>124</v>
      </c>
      <c r="E16" s="15" t="s">
        <v>115</v>
      </c>
      <c r="F16" s="15" t="s">
        <v>124</v>
      </c>
      <c r="G16" s="48" t="s">
        <v>125</v>
      </c>
      <c r="H16" s="15" t="s">
        <v>10</v>
      </c>
      <c r="I16" s="15">
        <v>1</v>
      </c>
      <c r="J16" s="52">
        <v>469</v>
      </c>
      <c r="K16" s="50">
        <v>0.11</v>
      </c>
      <c r="L16" s="51">
        <f>Table13678[[#This Row],[OEM MSRP / List Price]]*(1-Table13678[[#This Row],[Contract Discount]])</f>
        <v>417.41</v>
      </c>
      <c r="M16" s="12" t="s">
        <v>225</v>
      </c>
      <c r="N16" s="15" t="s">
        <v>190</v>
      </c>
    </row>
    <row r="17" spans="1:14" s="46" customFormat="1" ht="30" x14ac:dyDescent="0.2">
      <c r="A17" s="47" t="s">
        <v>191</v>
      </c>
      <c r="B17" s="48" t="s">
        <v>192</v>
      </c>
      <c r="C17" s="15">
        <v>43211507</v>
      </c>
      <c r="D17" s="15" t="s">
        <v>126</v>
      </c>
      <c r="E17" s="15" t="s">
        <v>115</v>
      </c>
      <c r="F17" s="15" t="s">
        <v>126</v>
      </c>
      <c r="G17" s="48" t="s">
        <v>193</v>
      </c>
      <c r="H17" s="15" t="s">
        <v>10</v>
      </c>
      <c r="I17" s="15">
        <v>1</v>
      </c>
      <c r="J17" s="52">
        <v>834</v>
      </c>
      <c r="K17" s="50">
        <v>0.11</v>
      </c>
      <c r="L17" s="51">
        <f>Table13678[[#This Row],[OEM MSRP / List Price]]*(1-Table13678[[#This Row],[Contract Discount]])</f>
        <v>742.26</v>
      </c>
      <c r="M17" s="12" t="s">
        <v>226</v>
      </c>
      <c r="N17" s="15" t="s">
        <v>194</v>
      </c>
    </row>
    <row r="18" spans="1:14" s="46" customFormat="1" ht="15" x14ac:dyDescent="0.2">
      <c r="A18" s="47" t="s">
        <v>127</v>
      </c>
      <c r="B18" s="48" t="s">
        <v>192</v>
      </c>
      <c r="C18" s="15">
        <v>43211507</v>
      </c>
      <c r="D18" s="15" t="s">
        <v>338</v>
      </c>
      <c r="E18" s="15" t="s">
        <v>115</v>
      </c>
      <c r="F18" s="15" t="s">
        <v>338</v>
      </c>
      <c r="G18" s="48" t="s">
        <v>339</v>
      </c>
      <c r="H18" s="15" t="s">
        <v>10</v>
      </c>
      <c r="I18" s="15">
        <v>1</v>
      </c>
      <c r="J18" s="49">
        <v>899</v>
      </c>
      <c r="K18" s="50">
        <v>0.11</v>
      </c>
      <c r="L18" s="51">
        <f>Table13678[[#This Row],[OEM MSRP / List Price]]*(1-Table13678[[#This Row],[Contract Discount]])</f>
        <v>800.11</v>
      </c>
      <c r="M18" s="12" t="s">
        <v>226</v>
      </c>
      <c r="N18" s="15" t="s">
        <v>340</v>
      </c>
    </row>
    <row r="19" spans="1:14" s="31" customFormat="1" ht="20.25" x14ac:dyDescent="0.25">
      <c r="A19" s="67" t="s">
        <v>41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pans="1:14" s="30" customFormat="1" ht="65.25" customHeight="1" x14ac:dyDescent="0.2">
      <c r="A20" s="32" t="s">
        <v>7</v>
      </c>
      <c r="B20" s="33" t="s">
        <v>8</v>
      </c>
      <c r="C20" s="33" t="s">
        <v>6</v>
      </c>
      <c r="D20" s="33" t="s">
        <v>4</v>
      </c>
      <c r="E20" s="33" t="s">
        <v>5</v>
      </c>
      <c r="F20" s="33" t="s">
        <v>3</v>
      </c>
      <c r="G20" s="33" t="s">
        <v>0</v>
      </c>
      <c r="H20" s="33" t="s">
        <v>1</v>
      </c>
      <c r="I20" s="33" t="s">
        <v>11</v>
      </c>
      <c r="J20" s="34" t="s">
        <v>21</v>
      </c>
      <c r="K20" s="34" t="s">
        <v>2</v>
      </c>
      <c r="L20" s="34" t="s">
        <v>9</v>
      </c>
      <c r="M20" s="35" t="s">
        <v>24</v>
      </c>
      <c r="N20" s="36" t="s">
        <v>23</v>
      </c>
    </row>
    <row r="21" spans="1:14" s="30" customFormat="1" ht="15" x14ac:dyDescent="0.2">
      <c r="A21" s="1" t="s">
        <v>44</v>
      </c>
      <c r="B21" s="5" t="s">
        <v>195</v>
      </c>
      <c r="C21" s="29">
        <v>43211507</v>
      </c>
      <c r="D21" s="11" t="s">
        <v>129</v>
      </c>
      <c r="E21" s="11" t="s">
        <v>115</v>
      </c>
      <c r="F21" s="11" t="s">
        <v>129</v>
      </c>
      <c r="G21" s="5" t="s">
        <v>178</v>
      </c>
      <c r="H21" s="11" t="s">
        <v>10</v>
      </c>
      <c r="I21" s="11">
        <v>1</v>
      </c>
      <c r="J21" s="14">
        <v>199.99</v>
      </c>
      <c r="K21" s="13">
        <v>0.16</v>
      </c>
      <c r="L21" s="12">
        <f>Table134[[#This Row],[OEM MSRP / List Price]]*(1-Table134[[#This Row],[Contract Discount]])</f>
        <v>167.99160000000001</v>
      </c>
      <c r="M21" s="12" t="s">
        <v>102</v>
      </c>
      <c r="N21" s="11" t="s">
        <v>205</v>
      </c>
    </row>
    <row r="22" spans="1:14" s="30" customFormat="1" ht="15" x14ac:dyDescent="0.2">
      <c r="A22" s="1" t="s">
        <v>45</v>
      </c>
      <c r="B22" s="5" t="s">
        <v>196</v>
      </c>
      <c r="C22" s="29">
        <v>43211507</v>
      </c>
      <c r="D22" s="11" t="s">
        <v>130</v>
      </c>
      <c r="E22" s="11" t="s">
        <v>115</v>
      </c>
      <c r="F22" s="11" t="s">
        <v>130</v>
      </c>
      <c r="G22" s="5" t="s">
        <v>179</v>
      </c>
      <c r="H22" s="11" t="s">
        <v>10</v>
      </c>
      <c r="I22" s="11">
        <v>1</v>
      </c>
      <c r="J22" s="14">
        <v>49.99</v>
      </c>
      <c r="K22" s="13">
        <v>0.16</v>
      </c>
      <c r="L22" s="12">
        <f>Table134[[#This Row],[OEM MSRP / List Price]]*(1-Table134[[#This Row],[Contract Discount]])</f>
        <v>41.991599999999998</v>
      </c>
      <c r="M22" s="12" t="s">
        <v>102</v>
      </c>
      <c r="N22" s="11" t="s">
        <v>206</v>
      </c>
    </row>
    <row r="23" spans="1:14" s="30" customFormat="1" ht="15" x14ac:dyDescent="0.2">
      <c r="A23" s="1" t="s">
        <v>46</v>
      </c>
      <c r="B23" s="5" t="s">
        <v>196</v>
      </c>
      <c r="C23" s="29">
        <v>43211507</v>
      </c>
      <c r="D23" s="11" t="s">
        <v>131</v>
      </c>
      <c r="E23" s="11" t="s">
        <v>115</v>
      </c>
      <c r="F23" s="11" t="s">
        <v>131</v>
      </c>
      <c r="G23" s="5" t="s">
        <v>180</v>
      </c>
      <c r="H23" s="11" t="s">
        <v>10</v>
      </c>
      <c r="I23" s="11">
        <v>1</v>
      </c>
      <c r="J23" s="14">
        <v>29.99</v>
      </c>
      <c r="K23" s="13">
        <v>0.16</v>
      </c>
      <c r="L23" s="12">
        <f>Table134[[#This Row],[OEM MSRP / List Price]]*(1-Table134[[#This Row],[Contract Discount]])</f>
        <v>25.191599999999998</v>
      </c>
      <c r="M23" s="12" t="s">
        <v>102</v>
      </c>
      <c r="N23" s="11" t="s">
        <v>206</v>
      </c>
    </row>
    <row r="24" spans="1:14" s="30" customFormat="1" ht="15" x14ac:dyDescent="0.2">
      <c r="A24" s="1" t="s">
        <v>47</v>
      </c>
      <c r="B24" s="5" t="s">
        <v>196</v>
      </c>
      <c r="C24" s="29">
        <v>43211507</v>
      </c>
      <c r="D24" s="11" t="s">
        <v>132</v>
      </c>
      <c r="E24" s="11" t="s">
        <v>115</v>
      </c>
      <c r="F24" s="11" t="s">
        <v>132</v>
      </c>
      <c r="G24" s="5" t="s">
        <v>128</v>
      </c>
      <c r="H24" s="11" t="s">
        <v>10</v>
      </c>
      <c r="I24" s="11">
        <v>1</v>
      </c>
      <c r="J24" s="14">
        <v>17.989999999999998</v>
      </c>
      <c r="K24" s="13">
        <v>0.16</v>
      </c>
      <c r="L24" s="12">
        <f>Table134[[#This Row],[OEM MSRP / List Price]]*(1-Table134[[#This Row],[Contract Discount]])</f>
        <v>15.111599999999997</v>
      </c>
      <c r="M24" s="12" t="s">
        <v>102</v>
      </c>
      <c r="N24" s="11" t="s">
        <v>206</v>
      </c>
    </row>
    <row r="25" spans="1:14" s="30" customFormat="1" ht="15" x14ac:dyDescent="0.2">
      <c r="A25" s="1" t="s">
        <v>48</v>
      </c>
      <c r="B25" s="5" t="s">
        <v>196</v>
      </c>
      <c r="C25" s="29">
        <v>43211507</v>
      </c>
      <c r="D25" s="11" t="s">
        <v>133</v>
      </c>
      <c r="E25" s="11" t="s">
        <v>115</v>
      </c>
      <c r="F25" s="11" t="s">
        <v>133</v>
      </c>
      <c r="G25" s="5" t="s">
        <v>181</v>
      </c>
      <c r="H25" s="11" t="s">
        <v>10</v>
      </c>
      <c r="I25" s="11">
        <v>1</v>
      </c>
      <c r="J25" s="14">
        <v>44.99</v>
      </c>
      <c r="K25" s="13">
        <v>0.16</v>
      </c>
      <c r="L25" s="12">
        <f>Table134[[#This Row],[OEM MSRP / List Price]]*(1-Table134[[#This Row],[Contract Discount]])</f>
        <v>37.791600000000003</v>
      </c>
      <c r="M25" s="12" t="s">
        <v>102</v>
      </c>
      <c r="N25" s="11" t="s">
        <v>206</v>
      </c>
    </row>
    <row r="26" spans="1:14" s="30" customFormat="1" ht="15" x14ac:dyDescent="0.2">
      <c r="A26" s="1" t="s">
        <v>49</v>
      </c>
      <c r="B26" s="5" t="s">
        <v>197</v>
      </c>
      <c r="C26" s="29">
        <v>43211507</v>
      </c>
      <c r="D26" s="11" t="s">
        <v>134</v>
      </c>
      <c r="E26" s="11" t="s">
        <v>115</v>
      </c>
      <c r="F26" s="11" t="s">
        <v>134</v>
      </c>
      <c r="G26" s="5" t="s">
        <v>198</v>
      </c>
      <c r="H26" s="11" t="s">
        <v>10</v>
      </c>
      <c r="I26" s="11">
        <v>1</v>
      </c>
      <c r="J26" s="14">
        <v>19.989999999999998</v>
      </c>
      <c r="K26" s="13">
        <v>0.16</v>
      </c>
      <c r="L26" s="12">
        <f>Table134[[#This Row],[OEM MSRP / List Price]]*(1-Table134[[#This Row],[Contract Discount]])</f>
        <v>16.791599999999999</v>
      </c>
      <c r="M26" s="12" t="s">
        <v>102</v>
      </c>
      <c r="N26" s="11" t="s">
        <v>206</v>
      </c>
    </row>
    <row r="27" spans="1:14" s="30" customFormat="1" ht="15" x14ac:dyDescent="0.2">
      <c r="A27" s="1" t="s">
        <v>50</v>
      </c>
      <c r="B27" s="5" t="s">
        <v>182</v>
      </c>
      <c r="C27" s="29">
        <v>43211507</v>
      </c>
      <c r="D27" s="11" t="s">
        <v>135</v>
      </c>
      <c r="E27" s="11" t="s">
        <v>115</v>
      </c>
      <c r="F27" s="11" t="s">
        <v>135</v>
      </c>
      <c r="G27" s="5" t="s">
        <v>199</v>
      </c>
      <c r="H27" s="11" t="s">
        <v>10</v>
      </c>
      <c r="I27" s="11">
        <v>1</v>
      </c>
      <c r="J27" s="14">
        <v>14.99</v>
      </c>
      <c r="K27" s="13">
        <v>0.16</v>
      </c>
      <c r="L27" s="12">
        <f>Table134[[#This Row],[OEM MSRP / List Price]]*(1-Table134[[#This Row],[Contract Discount]])</f>
        <v>12.5916</v>
      </c>
      <c r="M27" s="12" t="s">
        <v>102</v>
      </c>
      <c r="N27" s="11" t="s">
        <v>206</v>
      </c>
    </row>
    <row r="28" spans="1:14" s="30" customFormat="1" ht="30" x14ac:dyDescent="0.2">
      <c r="A28" s="1" t="s">
        <v>51</v>
      </c>
      <c r="B28" s="5" t="s">
        <v>200</v>
      </c>
      <c r="C28" s="29">
        <v>43211507</v>
      </c>
      <c r="D28" s="11" t="s">
        <v>136</v>
      </c>
      <c r="E28" s="11" t="s">
        <v>115</v>
      </c>
      <c r="F28" s="11" t="s">
        <v>136</v>
      </c>
      <c r="G28" s="5" t="s">
        <v>201</v>
      </c>
      <c r="H28" s="11" t="s">
        <v>10</v>
      </c>
      <c r="I28" s="11">
        <v>1</v>
      </c>
      <c r="J28" s="14">
        <v>29.99</v>
      </c>
      <c r="K28" s="13">
        <v>0.16</v>
      </c>
      <c r="L28" s="12">
        <f>Table134[[#This Row],[OEM MSRP / List Price]]*(1-Table134[[#This Row],[Contract Discount]])</f>
        <v>25.191599999999998</v>
      </c>
      <c r="M28" s="12" t="s">
        <v>102</v>
      </c>
      <c r="N28" s="11" t="s">
        <v>206</v>
      </c>
    </row>
    <row r="29" spans="1:14" s="30" customFormat="1" ht="30" x14ac:dyDescent="0.2">
      <c r="A29" s="1" t="s">
        <v>52</v>
      </c>
      <c r="B29" s="5" t="s">
        <v>202</v>
      </c>
      <c r="C29" s="29">
        <v>43211507</v>
      </c>
      <c r="D29" s="11" t="s">
        <v>137</v>
      </c>
      <c r="E29" s="11" t="s">
        <v>115</v>
      </c>
      <c r="F29" s="11" t="s">
        <v>137</v>
      </c>
      <c r="G29" s="5" t="s">
        <v>203</v>
      </c>
      <c r="H29" s="11" t="s">
        <v>10</v>
      </c>
      <c r="I29" s="11">
        <v>1</v>
      </c>
      <c r="J29" s="14">
        <v>44.99</v>
      </c>
      <c r="K29" s="13">
        <v>0.16</v>
      </c>
      <c r="L29" s="12">
        <f>Table134[[#This Row],[OEM MSRP / List Price]]*(1-Table134[[#This Row],[Contract Discount]])</f>
        <v>37.791600000000003</v>
      </c>
      <c r="M29" s="12" t="s">
        <v>102</v>
      </c>
      <c r="N29" s="11" t="s">
        <v>206</v>
      </c>
    </row>
    <row r="30" spans="1:14" s="30" customFormat="1" ht="15" x14ac:dyDescent="0.2">
      <c r="A30" s="1" t="s">
        <v>53</v>
      </c>
      <c r="B30" s="5" t="s">
        <v>183</v>
      </c>
      <c r="C30" s="29">
        <v>43211507</v>
      </c>
      <c r="D30" s="11" t="s">
        <v>138</v>
      </c>
      <c r="E30" s="11" t="s">
        <v>115</v>
      </c>
      <c r="F30" s="11" t="s">
        <v>138</v>
      </c>
      <c r="G30" s="5" t="s">
        <v>204</v>
      </c>
      <c r="H30" s="11" t="s">
        <v>10</v>
      </c>
      <c r="I30" s="11">
        <v>1</v>
      </c>
      <c r="J30" s="14">
        <v>49.99</v>
      </c>
      <c r="K30" s="13">
        <v>0.16</v>
      </c>
      <c r="L30" s="12">
        <f>Table134[[#This Row],[OEM MSRP / List Price]]*(1-Table134[[#This Row],[Contract Discount]])</f>
        <v>41.991599999999998</v>
      </c>
      <c r="M30" s="12" t="s">
        <v>102</v>
      </c>
      <c r="N30" s="11" t="s">
        <v>206</v>
      </c>
    </row>
    <row r="31" spans="1:14" s="10" customFormat="1" ht="20.25" x14ac:dyDescent="0.25">
      <c r="A31" s="68" t="s">
        <v>42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ht="65.25" customHeight="1" x14ac:dyDescent="0.2">
      <c r="A32" s="2" t="s">
        <v>7</v>
      </c>
      <c r="B32" s="3" t="s">
        <v>8</v>
      </c>
      <c r="C32" s="3" t="s">
        <v>6</v>
      </c>
      <c r="D32" s="3" t="s">
        <v>4</v>
      </c>
      <c r="E32" s="3" t="s">
        <v>5</v>
      </c>
      <c r="F32" s="3" t="s">
        <v>3</v>
      </c>
      <c r="G32" s="3" t="s">
        <v>0</v>
      </c>
      <c r="H32" s="3" t="s">
        <v>1</v>
      </c>
      <c r="I32" s="3" t="s">
        <v>11</v>
      </c>
      <c r="J32" s="4" t="s">
        <v>21</v>
      </c>
      <c r="K32" s="4" t="s">
        <v>2</v>
      </c>
      <c r="L32" s="4" t="s">
        <v>9</v>
      </c>
      <c r="M32" s="18" t="s">
        <v>24</v>
      </c>
      <c r="N32" s="16" t="s">
        <v>23</v>
      </c>
    </row>
    <row r="33" spans="1:14" ht="15" x14ac:dyDescent="0.2">
      <c r="A33" s="1" t="s">
        <v>54</v>
      </c>
      <c r="B33" s="5" t="s">
        <v>207</v>
      </c>
      <c r="C33" s="15">
        <v>43211507</v>
      </c>
      <c r="D33" s="11" t="s">
        <v>140</v>
      </c>
      <c r="E33" s="11" t="s">
        <v>115</v>
      </c>
      <c r="F33" s="11" t="s">
        <v>140</v>
      </c>
      <c r="G33" s="5" t="s">
        <v>227</v>
      </c>
      <c r="H33" s="11" t="s">
        <v>10</v>
      </c>
      <c r="I33" s="11">
        <v>1</v>
      </c>
      <c r="J33" s="14">
        <v>39</v>
      </c>
      <c r="K33" s="13">
        <v>0.16</v>
      </c>
      <c r="L33" s="12">
        <f>Table13427[[#This Row],[OEM MSRP / List Price]]*(1-Table13427[[#This Row],[Contract Discount]])</f>
        <v>32.76</v>
      </c>
      <c r="M33" s="12" t="s">
        <v>103</v>
      </c>
      <c r="N33" s="11" t="s">
        <v>210</v>
      </c>
    </row>
    <row r="34" spans="1:14" ht="15" x14ac:dyDescent="0.2">
      <c r="A34" s="1" t="s">
        <v>55</v>
      </c>
      <c r="B34" s="5" t="s">
        <v>230</v>
      </c>
      <c r="C34" s="15">
        <v>43211507</v>
      </c>
      <c r="D34" s="11" t="s">
        <v>141</v>
      </c>
      <c r="E34" s="11" t="s">
        <v>115</v>
      </c>
      <c r="F34" s="11" t="s">
        <v>141</v>
      </c>
      <c r="G34" s="5" t="s">
        <v>229</v>
      </c>
      <c r="H34" s="11" t="s">
        <v>10</v>
      </c>
      <c r="I34" s="11">
        <v>1</v>
      </c>
      <c r="J34" s="14">
        <v>109</v>
      </c>
      <c r="K34" s="13">
        <v>0.16</v>
      </c>
      <c r="L34" s="12">
        <f>Table13427[[#This Row],[OEM MSRP / List Price]]*(1-Table13427[[#This Row],[Contract Discount]])</f>
        <v>91.56</v>
      </c>
      <c r="M34" s="12" t="s">
        <v>103</v>
      </c>
      <c r="N34" s="11" t="s">
        <v>211</v>
      </c>
    </row>
    <row r="35" spans="1:14" ht="15" x14ac:dyDescent="0.2">
      <c r="A35" s="1" t="s">
        <v>56</v>
      </c>
      <c r="B35" s="5" t="s">
        <v>231</v>
      </c>
      <c r="C35" s="15">
        <v>43211507</v>
      </c>
      <c r="D35" s="11" t="s">
        <v>142</v>
      </c>
      <c r="E35" s="11" t="s">
        <v>115</v>
      </c>
      <c r="F35" s="11" t="s">
        <v>142</v>
      </c>
      <c r="G35" s="5" t="s">
        <v>228</v>
      </c>
      <c r="H35" s="11" t="s">
        <v>10</v>
      </c>
      <c r="I35" s="11">
        <v>1</v>
      </c>
      <c r="J35" s="14">
        <v>30</v>
      </c>
      <c r="K35" s="13">
        <v>0.16</v>
      </c>
      <c r="L35" s="12">
        <f>Table13427[[#This Row],[OEM MSRP / List Price]]*(1-Table13427[[#This Row],[Contract Discount]])</f>
        <v>25.2</v>
      </c>
      <c r="M35" s="12" t="s">
        <v>103</v>
      </c>
      <c r="N35" s="11" t="s">
        <v>212</v>
      </c>
    </row>
    <row r="36" spans="1:14" ht="15" x14ac:dyDescent="0.2">
      <c r="A36" s="1" t="s">
        <v>57</v>
      </c>
      <c r="B36" s="5" t="s">
        <v>232</v>
      </c>
      <c r="C36" s="15">
        <v>43211507</v>
      </c>
      <c r="D36" s="11" t="s">
        <v>143</v>
      </c>
      <c r="E36" s="11" t="s">
        <v>115</v>
      </c>
      <c r="F36" s="11" t="s">
        <v>143</v>
      </c>
      <c r="G36" s="5" t="s">
        <v>208</v>
      </c>
      <c r="H36" s="11" t="s">
        <v>10</v>
      </c>
      <c r="I36" s="11">
        <v>1</v>
      </c>
      <c r="J36" s="14">
        <v>50</v>
      </c>
      <c r="K36" s="13">
        <v>0.16</v>
      </c>
      <c r="L36" s="12">
        <f>Table13427[[#This Row],[OEM MSRP / List Price]]*(1-Table13427[[#This Row],[Contract Discount]])</f>
        <v>42</v>
      </c>
      <c r="M36" s="12" t="s">
        <v>103</v>
      </c>
      <c r="N36" s="11" t="s">
        <v>213</v>
      </c>
    </row>
    <row r="37" spans="1:14" ht="15" x14ac:dyDescent="0.2">
      <c r="A37" s="1" t="s">
        <v>58</v>
      </c>
      <c r="B37" s="5" t="s">
        <v>233</v>
      </c>
      <c r="C37" s="15">
        <v>43211507</v>
      </c>
      <c r="D37" s="11" t="s">
        <v>144</v>
      </c>
      <c r="E37" s="11" t="s">
        <v>115</v>
      </c>
      <c r="F37" s="11" t="s">
        <v>144</v>
      </c>
      <c r="G37" s="5" t="s">
        <v>209</v>
      </c>
      <c r="H37" s="11" t="s">
        <v>10</v>
      </c>
      <c r="I37" s="11">
        <v>1</v>
      </c>
      <c r="J37" s="14">
        <v>70</v>
      </c>
      <c r="K37" s="13">
        <v>0.16</v>
      </c>
      <c r="L37" s="12">
        <f>Table13427[[#This Row],[OEM MSRP / List Price]]*(1-Table13427[[#This Row],[Contract Discount]])</f>
        <v>58.8</v>
      </c>
      <c r="M37" s="12" t="s">
        <v>103</v>
      </c>
      <c r="N37" s="11" t="s">
        <v>214</v>
      </c>
    </row>
    <row r="38" spans="1:14" ht="15" x14ac:dyDescent="0.2">
      <c r="A38" s="1" t="s">
        <v>59</v>
      </c>
      <c r="B38" s="48" t="s">
        <v>234</v>
      </c>
      <c r="C38" s="15">
        <v>43211507</v>
      </c>
      <c r="D38" s="15" t="s">
        <v>148</v>
      </c>
      <c r="E38" s="15" t="s">
        <v>115</v>
      </c>
      <c r="F38" s="15" t="s">
        <v>148</v>
      </c>
      <c r="G38" s="48" t="s">
        <v>218</v>
      </c>
      <c r="H38" s="15" t="s">
        <v>10</v>
      </c>
      <c r="I38" s="15">
        <v>1</v>
      </c>
      <c r="J38" s="49">
        <v>19</v>
      </c>
      <c r="K38" s="13">
        <v>0.16</v>
      </c>
      <c r="L38" s="12">
        <f>Table13427[[#This Row],[OEM MSRP / List Price]]*(1-Table13427[[#This Row],[Contract Discount]])</f>
        <v>15.959999999999999</v>
      </c>
      <c r="M38" s="12" t="s">
        <v>103</v>
      </c>
      <c r="N38" s="11" t="s">
        <v>215</v>
      </c>
    </row>
    <row r="39" spans="1:14" ht="15" x14ac:dyDescent="0.2">
      <c r="A39" s="1" t="s">
        <v>60</v>
      </c>
      <c r="B39" s="48" t="s">
        <v>235</v>
      </c>
      <c r="C39" s="15">
        <v>43211507</v>
      </c>
      <c r="D39" s="15" t="s">
        <v>149</v>
      </c>
      <c r="E39" s="15" t="s">
        <v>115</v>
      </c>
      <c r="F39" s="15" t="s">
        <v>149</v>
      </c>
      <c r="G39" s="48" t="s">
        <v>219</v>
      </c>
      <c r="H39" s="15" t="s">
        <v>10</v>
      </c>
      <c r="I39" s="15">
        <v>1</v>
      </c>
      <c r="J39" s="49">
        <v>59</v>
      </c>
      <c r="K39" s="13">
        <v>0.16</v>
      </c>
      <c r="L39" s="12">
        <f>Table13427[[#This Row],[OEM MSRP / List Price]]*(1-Table13427[[#This Row],[Contract Discount]])</f>
        <v>49.559999999999995</v>
      </c>
      <c r="M39" s="12" t="s">
        <v>103</v>
      </c>
      <c r="N39" s="11" t="s">
        <v>215</v>
      </c>
    </row>
    <row r="40" spans="1:14" ht="15" x14ac:dyDescent="0.2">
      <c r="A40" s="1" t="s">
        <v>61</v>
      </c>
      <c r="B40" s="48" t="s">
        <v>236</v>
      </c>
      <c r="C40" s="15">
        <v>43211507</v>
      </c>
      <c r="D40" s="15" t="s">
        <v>145</v>
      </c>
      <c r="E40" s="15" t="s">
        <v>115</v>
      </c>
      <c r="F40" s="15" t="s">
        <v>145</v>
      </c>
      <c r="G40" s="48" t="s">
        <v>139</v>
      </c>
      <c r="H40" s="15" t="s">
        <v>10</v>
      </c>
      <c r="I40" s="15">
        <v>1</v>
      </c>
      <c r="J40" s="49">
        <v>89</v>
      </c>
      <c r="K40" s="13">
        <v>0.16</v>
      </c>
      <c r="L40" s="12">
        <f>Table13427[[#This Row],[OEM MSRP / List Price]]*(1-Table13427[[#This Row],[Contract Discount]])</f>
        <v>74.759999999999991</v>
      </c>
      <c r="M40" s="12" t="s">
        <v>103</v>
      </c>
      <c r="N40" s="11" t="s">
        <v>215</v>
      </c>
    </row>
    <row r="41" spans="1:14" ht="15" x14ac:dyDescent="0.2">
      <c r="A41" s="1" t="s">
        <v>62</v>
      </c>
      <c r="B41" s="48" t="s">
        <v>237</v>
      </c>
      <c r="C41" s="15">
        <v>43211507</v>
      </c>
      <c r="D41" s="15" t="s">
        <v>146</v>
      </c>
      <c r="E41" s="15" t="s">
        <v>115</v>
      </c>
      <c r="F41" s="15" t="s">
        <v>146</v>
      </c>
      <c r="G41" s="48" t="s">
        <v>216</v>
      </c>
      <c r="H41" s="15" t="s">
        <v>10</v>
      </c>
      <c r="I41" s="15">
        <v>1</v>
      </c>
      <c r="J41" s="49">
        <v>49</v>
      </c>
      <c r="K41" s="13">
        <v>0.16</v>
      </c>
      <c r="L41" s="12">
        <f>Table13427[[#This Row],[OEM MSRP / List Price]]*(1-Table13427[[#This Row],[Contract Discount]])</f>
        <v>41.16</v>
      </c>
      <c r="M41" s="12" t="s">
        <v>103</v>
      </c>
      <c r="N41" s="11" t="s">
        <v>215</v>
      </c>
    </row>
    <row r="42" spans="1:14" ht="15" x14ac:dyDescent="0.2">
      <c r="A42" s="1" t="s">
        <v>63</v>
      </c>
      <c r="B42" s="48" t="s">
        <v>238</v>
      </c>
      <c r="C42" s="15">
        <v>43211507</v>
      </c>
      <c r="D42" s="15" t="s">
        <v>147</v>
      </c>
      <c r="E42" s="15" t="s">
        <v>115</v>
      </c>
      <c r="F42" s="15" t="s">
        <v>147</v>
      </c>
      <c r="G42" s="48" t="s">
        <v>217</v>
      </c>
      <c r="H42" s="15" t="s">
        <v>10</v>
      </c>
      <c r="I42" s="15">
        <v>1</v>
      </c>
      <c r="J42" s="49">
        <v>69</v>
      </c>
      <c r="K42" s="13">
        <v>0.16</v>
      </c>
      <c r="L42" s="12">
        <f>Table13427[[#This Row],[OEM MSRP / List Price]]*(1-Table13427[[#This Row],[Contract Discount]])</f>
        <v>57.96</v>
      </c>
      <c r="M42" s="12" t="s">
        <v>103</v>
      </c>
      <c r="N42" s="11" t="s">
        <v>215</v>
      </c>
    </row>
    <row r="43" spans="1:14" ht="15" x14ac:dyDescent="0.2">
      <c r="A43" s="1" t="s">
        <v>64</v>
      </c>
      <c r="B43" s="48" t="s">
        <v>239</v>
      </c>
      <c r="C43" s="15">
        <v>43211507</v>
      </c>
      <c r="D43" s="15" t="s">
        <v>150</v>
      </c>
      <c r="E43" s="15" t="s">
        <v>115</v>
      </c>
      <c r="F43" s="15" t="s">
        <v>150</v>
      </c>
      <c r="G43" s="48" t="s">
        <v>220</v>
      </c>
      <c r="H43" s="15" t="s">
        <v>10</v>
      </c>
      <c r="I43" s="15">
        <v>1</v>
      </c>
      <c r="J43" s="49">
        <v>49</v>
      </c>
      <c r="K43" s="13">
        <v>0.16</v>
      </c>
      <c r="L43" s="12">
        <f>Table13427[[#This Row],[OEM MSRP / List Price]]*(1-Table13427[[#This Row],[Contract Discount]])</f>
        <v>41.16</v>
      </c>
      <c r="M43" s="12" t="s">
        <v>103</v>
      </c>
      <c r="N43" s="11" t="s">
        <v>215</v>
      </c>
    </row>
    <row r="44" spans="1:14" ht="15" x14ac:dyDescent="0.2">
      <c r="A44" s="1" t="s">
        <v>65</v>
      </c>
      <c r="B44" s="48" t="s">
        <v>239</v>
      </c>
      <c r="C44" s="15">
        <v>43211507</v>
      </c>
      <c r="D44" s="15" t="s">
        <v>151</v>
      </c>
      <c r="E44" s="15" t="s">
        <v>115</v>
      </c>
      <c r="F44" s="15" t="s">
        <v>151</v>
      </c>
      <c r="G44" s="48" t="s">
        <v>221</v>
      </c>
      <c r="H44" s="15" t="s">
        <v>10</v>
      </c>
      <c r="I44" s="15">
        <v>1</v>
      </c>
      <c r="J44" s="49">
        <v>29</v>
      </c>
      <c r="K44" s="13">
        <v>0.16</v>
      </c>
      <c r="L44" s="12">
        <f>Table13427[[#This Row],[OEM MSRP / List Price]]*(1-Table13427[[#This Row],[Contract Discount]])</f>
        <v>24.36</v>
      </c>
      <c r="M44" s="12" t="s">
        <v>103</v>
      </c>
      <c r="N44" s="11" t="s">
        <v>215</v>
      </c>
    </row>
    <row r="45" spans="1:14" ht="15" x14ac:dyDescent="0.2">
      <c r="A45" s="1" t="s">
        <v>66</v>
      </c>
      <c r="B45" s="48" t="s">
        <v>237</v>
      </c>
      <c r="C45" s="15">
        <v>43211507</v>
      </c>
      <c r="D45" s="15" t="s">
        <v>152</v>
      </c>
      <c r="E45" s="15" t="s">
        <v>115</v>
      </c>
      <c r="F45" s="15" t="s">
        <v>152</v>
      </c>
      <c r="G45" s="48" t="s">
        <v>222</v>
      </c>
      <c r="H45" s="15" t="s">
        <v>10</v>
      </c>
      <c r="I45" s="15">
        <v>1</v>
      </c>
      <c r="J45" s="49">
        <v>29</v>
      </c>
      <c r="K45" s="13">
        <v>0.16</v>
      </c>
      <c r="L45" s="12">
        <f>Table13427[[#This Row],[OEM MSRP / List Price]]*(1-Table13427[[#This Row],[Contract Discount]])</f>
        <v>24.36</v>
      </c>
      <c r="M45" s="12" t="s">
        <v>103</v>
      </c>
      <c r="N45" s="11" t="s">
        <v>215</v>
      </c>
    </row>
    <row r="46" spans="1:14" ht="15" x14ac:dyDescent="0.2">
      <c r="A46" s="1" t="s">
        <v>67</v>
      </c>
      <c r="B46" s="48" t="s">
        <v>238</v>
      </c>
      <c r="C46" s="15">
        <v>43211507</v>
      </c>
      <c r="D46" s="15" t="s">
        <v>153</v>
      </c>
      <c r="E46" s="15" t="s">
        <v>115</v>
      </c>
      <c r="F46" s="15" t="s">
        <v>153</v>
      </c>
      <c r="G46" s="48" t="s">
        <v>223</v>
      </c>
      <c r="H46" s="15" t="s">
        <v>10</v>
      </c>
      <c r="I46" s="15">
        <v>1</v>
      </c>
      <c r="J46" s="49">
        <v>39</v>
      </c>
      <c r="K46" s="13">
        <v>0.16</v>
      </c>
      <c r="L46" s="12">
        <f>Table13427[[#This Row],[OEM MSRP / List Price]]*(1-Table13427[[#This Row],[Contract Discount]])</f>
        <v>32.76</v>
      </c>
      <c r="M46" s="12" t="s">
        <v>103</v>
      </c>
      <c r="N46" s="11" t="s">
        <v>215</v>
      </c>
    </row>
    <row r="47" spans="1:14" ht="15" x14ac:dyDescent="0.2">
      <c r="A47" s="1" t="s">
        <v>68</v>
      </c>
      <c r="B47" s="48" t="s">
        <v>236</v>
      </c>
      <c r="C47" s="15">
        <v>43211507</v>
      </c>
      <c r="D47" s="15" t="s">
        <v>154</v>
      </c>
      <c r="E47" s="15" t="s">
        <v>115</v>
      </c>
      <c r="F47" s="15" t="s">
        <v>154</v>
      </c>
      <c r="G47" s="48" t="s">
        <v>224</v>
      </c>
      <c r="H47" s="15" t="s">
        <v>10</v>
      </c>
      <c r="I47" s="15">
        <v>1</v>
      </c>
      <c r="J47" s="49">
        <v>69</v>
      </c>
      <c r="K47" s="13">
        <v>0.16</v>
      </c>
      <c r="L47" s="12">
        <f>Table13427[[#This Row],[OEM MSRP / List Price]]*(1-Table13427[[#This Row],[Contract Discount]])</f>
        <v>57.96</v>
      </c>
      <c r="M47" s="12" t="s">
        <v>103</v>
      </c>
      <c r="N47" s="11" t="s">
        <v>215</v>
      </c>
    </row>
    <row r="48" spans="1:14" s="10" customFormat="1" ht="20.25" x14ac:dyDescent="0.25">
      <c r="A48" s="67" t="s">
        <v>348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</row>
    <row r="49" spans="1:14" ht="65.25" customHeight="1" x14ac:dyDescent="0.2">
      <c r="A49" s="2" t="s">
        <v>7</v>
      </c>
      <c r="B49" s="3" t="s">
        <v>8</v>
      </c>
      <c r="C49" s="3" t="s">
        <v>6</v>
      </c>
      <c r="D49" s="3" t="s">
        <v>3</v>
      </c>
      <c r="E49" s="3" t="s">
        <v>1</v>
      </c>
      <c r="F49" s="3" t="s">
        <v>11</v>
      </c>
      <c r="G49" s="4" t="s">
        <v>22</v>
      </c>
      <c r="H49" s="4" t="s">
        <v>2</v>
      </c>
      <c r="I49" s="4" t="s">
        <v>9</v>
      </c>
      <c r="J49" s="66"/>
      <c r="K49" s="66"/>
      <c r="L49" s="66"/>
      <c r="M49" s="66"/>
      <c r="N49" s="66"/>
    </row>
    <row r="50" spans="1:14" ht="15" x14ac:dyDescent="0.2">
      <c r="A50" s="1" t="s">
        <v>69</v>
      </c>
      <c r="B50" s="5" t="s">
        <v>14</v>
      </c>
      <c r="C50" s="15">
        <v>81110000</v>
      </c>
      <c r="D50" s="11" t="s">
        <v>155</v>
      </c>
      <c r="E50" s="11" t="s">
        <v>10</v>
      </c>
      <c r="F50" s="11">
        <v>1</v>
      </c>
      <c r="G50" s="14">
        <v>70</v>
      </c>
      <c r="H50" s="13">
        <v>0.4</v>
      </c>
      <c r="I50" s="12">
        <f>Table1345[[#This Row],[Contractor''s Standard Hourly Rate]]*(1-Table1345[[#This Row],[Contract Discount]])</f>
        <v>42</v>
      </c>
      <c r="J50" s="66"/>
      <c r="K50" s="66"/>
      <c r="L50" s="66"/>
      <c r="M50" s="66"/>
      <c r="N50" s="66"/>
    </row>
    <row r="51" spans="1:14" ht="60" x14ac:dyDescent="0.2">
      <c r="A51" s="1" t="s">
        <v>70</v>
      </c>
      <c r="B51" s="5" t="s">
        <v>15</v>
      </c>
      <c r="C51" s="15">
        <v>81110000</v>
      </c>
      <c r="D51" s="11" t="s">
        <v>156</v>
      </c>
      <c r="E51" s="11" t="s">
        <v>10</v>
      </c>
      <c r="F51" s="11">
        <v>1</v>
      </c>
      <c r="G51" s="14">
        <v>15</v>
      </c>
      <c r="H51" s="13">
        <v>0.4</v>
      </c>
      <c r="I51" s="12">
        <f>Table1345[[#This Row],[Contractor''s Standard Hourly Rate]]*(1-Table1345[[#This Row],[Contract Discount]])</f>
        <v>9</v>
      </c>
      <c r="J51" s="66"/>
      <c r="K51" s="66"/>
      <c r="L51" s="66"/>
      <c r="M51" s="66"/>
      <c r="N51" s="66"/>
    </row>
    <row r="52" spans="1:14" ht="45" x14ac:dyDescent="0.2">
      <c r="A52" s="1" t="s">
        <v>71</v>
      </c>
      <c r="B52" s="6" t="s">
        <v>16</v>
      </c>
      <c r="C52" s="15">
        <v>81110000</v>
      </c>
      <c r="D52" s="11" t="s">
        <v>157</v>
      </c>
      <c r="E52" s="11" t="s">
        <v>10</v>
      </c>
      <c r="F52" s="11">
        <v>1</v>
      </c>
      <c r="G52" s="14">
        <v>0</v>
      </c>
      <c r="H52" s="13">
        <v>0.4</v>
      </c>
      <c r="I52" s="12">
        <f>Table1345[[#This Row],[Contractor''s Standard Hourly Rate]]*(1-Table1345[[#This Row],[Contract Discount]])</f>
        <v>0</v>
      </c>
      <c r="J52" s="66"/>
      <c r="K52" s="66"/>
      <c r="L52" s="66"/>
      <c r="M52" s="66"/>
      <c r="N52" s="66"/>
    </row>
    <row r="53" spans="1:14" ht="30" x14ac:dyDescent="0.2">
      <c r="A53" s="1" t="s">
        <v>72</v>
      </c>
      <c r="B53" s="5" t="s">
        <v>17</v>
      </c>
      <c r="C53" s="15">
        <v>81110000</v>
      </c>
      <c r="D53" s="11" t="s">
        <v>158</v>
      </c>
      <c r="E53" s="11" t="s">
        <v>10</v>
      </c>
      <c r="F53" s="11">
        <v>1</v>
      </c>
      <c r="G53" s="14">
        <v>55</v>
      </c>
      <c r="H53" s="13">
        <v>0.4</v>
      </c>
      <c r="I53" s="12">
        <f>Table1345[[#This Row],[Contractor''s Standard Hourly Rate]]*(1-Table1345[[#This Row],[Contract Discount]])</f>
        <v>33</v>
      </c>
      <c r="J53" s="66"/>
      <c r="K53" s="66"/>
      <c r="L53" s="66"/>
      <c r="M53" s="66"/>
      <c r="N53" s="66"/>
    </row>
    <row r="54" spans="1:14" ht="30" x14ac:dyDescent="0.2">
      <c r="A54" s="1" t="s">
        <v>73</v>
      </c>
      <c r="B54" s="5" t="s">
        <v>18</v>
      </c>
      <c r="C54" s="15">
        <v>81110000</v>
      </c>
      <c r="D54" s="11" t="s">
        <v>159</v>
      </c>
      <c r="E54" s="11" t="s">
        <v>10</v>
      </c>
      <c r="F54" s="11">
        <v>1</v>
      </c>
      <c r="G54" s="14">
        <v>0</v>
      </c>
      <c r="H54" s="13">
        <v>0.4</v>
      </c>
      <c r="I54" s="12">
        <f>Table1345[[#This Row],[Contractor''s Standard Hourly Rate]]*(1-Table1345[[#This Row],[Contract Discount]])</f>
        <v>0</v>
      </c>
      <c r="J54" s="66"/>
      <c r="K54" s="66"/>
      <c r="L54" s="66"/>
      <c r="M54" s="66"/>
      <c r="N54" s="66"/>
    </row>
    <row r="55" spans="1:14" ht="30" x14ac:dyDescent="0.2">
      <c r="A55" s="1" t="s">
        <v>74</v>
      </c>
      <c r="B55" s="5" t="s">
        <v>19</v>
      </c>
      <c r="C55" s="15">
        <v>81110000</v>
      </c>
      <c r="D55" s="11" t="s">
        <v>160</v>
      </c>
      <c r="E55" s="11" t="s">
        <v>10</v>
      </c>
      <c r="F55" s="11">
        <v>1</v>
      </c>
      <c r="G55" s="14">
        <v>70</v>
      </c>
      <c r="H55" s="13">
        <v>0.4</v>
      </c>
      <c r="I55" s="12">
        <f>Table1345[[#This Row],[Contractor''s Standard Hourly Rate]]*(1-Table1345[[#This Row],[Contract Discount]])</f>
        <v>42</v>
      </c>
      <c r="J55" s="66"/>
      <c r="K55" s="66"/>
      <c r="L55" s="66"/>
      <c r="M55" s="66"/>
      <c r="N55" s="66"/>
    </row>
    <row r="56" spans="1:14" ht="30" x14ac:dyDescent="0.2">
      <c r="A56" s="1" t="s">
        <v>75</v>
      </c>
      <c r="B56" s="5" t="s">
        <v>20</v>
      </c>
      <c r="C56" s="15">
        <v>81110000</v>
      </c>
      <c r="D56" s="11" t="s">
        <v>161</v>
      </c>
      <c r="E56" s="11" t="s">
        <v>10</v>
      </c>
      <c r="F56" s="11">
        <v>1</v>
      </c>
      <c r="G56" s="14">
        <v>140</v>
      </c>
      <c r="H56" s="13">
        <v>0.4</v>
      </c>
      <c r="I56" s="12">
        <f>Table1345[[#This Row],[Contractor''s Standard Hourly Rate]]*(1-Table1345[[#This Row],[Contract Discount]])</f>
        <v>84</v>
      </c>
      <c r="J56" s="66"/>
      <c r="K56" s="66"/>
      <c r="L56" s="66"/>
      <c r="M56" s="66"/>
      <c r="N56" s="66"/>
    </row>
    <row r="57" spans="1:14" x14ac:dyDescent="0.25">
      <c r="A57" s="65" t="s">
        <v>162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</row>
    <row r="58" spans="1:14" ht="15" hidden="1" x14ac:dyDescent="0.2">
      <c r="A58" s="8"/>
    </row>
  </sheetData>
  <sheetProtection algorithmName="SHA-512" hashValue="QIQgDTzWi6elMyhmQsVp5PBR8AD54I/fKXWG89pTpbmgmS7FRLcn4lkRGCa3aRXYqQvhW4F9mrgNSXj9tMGU4A==" saltValue="eZKtCQGycOIMuurOqqzWdA==" spinCount="100000" sheet="1" objects="1" scenarios="1"/>
  <mergeCells count="15">
    <mergeCell ref="A57:N57"/>
    <mergeCell ref="J49:N56"/>
    <mergeCell ref="A48:N48"/>
    <mergeCell ref="A31:N31"/>
    <mergeCell ref="A5:G5"/>
    <mergeCell ref="A6:N6"/>
    <mergeCell ref="A11:N11"/>
    <mergeCell ref="A19:N19"/>
    <mergeCell ref="A10:N10"/>
    <mergeCell ref="A7:N7"/>
    <mergeCell ref="A4:N4"/>
    <mergeCell ref="A1:N1"/>
    <mergeCell ref="A3:N3"/>
    <mergeCell ref="A2:N2"/>
    <mergeCell ref="H5:N5"/>
  </mergeCells>
  <phoneticPr fontId="0" type="noConversion"/>
  <dataValidations xWindow="97" yWindow="358" count="17">
    <dataValidation allowBlank="1" showInputMessage="1" showErrorMessage="1" prompt="Contact line item number (CLIN)" sqref="A9 A21:A30 A33:A47 A50:A56 A13:A18" xr:uid="{00000000-0002-0000-0100-000000000000}"/>
    <dataValidation allowBlank="1" showInputMessage="1" showErrorMessage="1" prompt="UNSPSC Code (Version 11)" sqref="C9" xr:uid="{00000000-0002-0000-0100-000001000000}"/>
    <dataValidation allowBlank="1" showInputMessage="1" showErrorMessage="1" prompt="Manufacturer Part Number (OEM #)" sqref="D21:D30 D9 D33:D47 D13:D18" xr:uid="{00000000-0002-0000-0100-000002000000}"/>
    <dataValidation allowBlank="1" showInputMessage="1" showErrorMessage="1" prompt="Manufacturer (OEM)" sqref="E21:E30 E9 E33:E47 E13:E18" xr:uid="{00000000-0002-0000-0100-000003000000}"/>
    <dataValidation allowBlank="1" showInputMessage="1" showErrorMessage="1" prompt="Stock Keeping Unit Number or Item Number" sqref="D50:D56 F21:F30 F9 F33:F47 F13:F18" xr:uid="{00000000-0002-0000-0100-000004000000}"/>
    <dataValidation allowBlank="1" showInputMessage="1" showErrorMessage="1" prompt="Item Description" sqref="G21:G30 G33:G47 G9 G13:G18" xr:uid="{00000000-0002-0000-0100-000005000000}"/>
    <dataValidation allowBlank="1" showInputMessage="1" showErrorMessage="1" prompt="Unit of Measure" sqref="E50:E56 H21:H30 H9 H33:H47 H13:H18" xr:uid="{00000000-0002-0000-0100-000006000000}"/>
    <dataValidation allowBlank="1" showInputMessage="1" showErrorMessage="1" prompt="Quantity in Unit of Measure" sqref="F50:F56 I21:I30 I9 I33:I47 I13:I18" xr:uid="{00000000-0002-0000-0100-000007000000}"/>
    <dataValidation allowBlank="1" showInputMessage="1" showErrorMessage="1" prompt="Contract Price" sqref="I50:I56 L21:L30 L33:L47 L9 L13:L18" xr:uid="{00000000-0002-0000-0100-000008000000}"/>
    <dataValidation allowBlank="1" showInputMessage="1" showErrorMessage="1" prompt="Commodity Description" sqref="B50:B56 B21:B30 B33:B47 B9 B13:B18" xr:uid="{00000000-0002-0000-0100-000009000000}"/>
    <dataValidation allowBlank="1" showInputMessage="1" showErrorMessage="1" prompt="OEM MSRP / List Price" sqref="J21:J30 J9 J33:J47 J13:J18" xr:uid="{68D0B56B-580D-4C4A-8260-B9B6ED4E7DF8}"/>
    <dataValidation allowBlank="1" showInputMessage="1" showErrorMessage="1" prompt="Contract Discount" sqref="K33:K47 K9 K21:K30 H50:H56 K13:K18" xr:uid="{DAD78B4F-0C64-4D0D-802B-1D925DA322D0}"/>
    <dataValidation allowBlank="1" showInputMessage="1" showErrorMessage="1" prompt="UNSPSC Code" sqref="C50:C56 C21:C30 C33:C47 C13:C18" xr:uid="{2F2E3409-7EF0-4837-8A8B-A9B34B1B5EE9}"/>
    <dataValidation allowBlank="1" showInputMessage="1" showErrorMessage="1" prompt="Contractor's Standard Hourly Rate" sqref="G50:G56" xr:uid="{25160875-229B-488F-AB9A-FD0A4E2E2DCD}"/>
    <dataValidation allowBlank="1" showInputMessage="1" showErrorMessage="1" prompt="Segment ID /Product Category/Group ID_x000a_" sqref="N33:N47" xr:uid="{B1DCD7A8-7981-4631-93BE-AFDE8FA69C5E}"/>
    <dataValidation allowBlank="1" showInputMessage="1" showErrorMessage="1" prompt="Non-Core Segment ID" sqref="M33:M47 M21:M30 M9 M13:M18" xr:uid="{BF822AF2-F989-4512-B551-46FE6DCFCBDA}"/>
    <dataValidation allowBlank="1" showInputMessage="1" showErrorMessage="1" prompt="Product Category_x000a_" sqref="N9 N21:N30 N13:N18" xr:uid="{5A2A4AA5-A4EE-4992-A39E-7C1605EA28EE}"/>
  </dataValidations>
  <hyperlinks>
    <hyperlink ref="H5" r:id="rId1" xr:uid="{0299225A-192B-4CC5-B619-DEE352FA779D}"/>
    <hyperlink ref="H5:J5" r:id="rId2" display="add link to the Contractor's Website" xr:uid="{CB7A5102-0D91-471F-9AAD-60B31BD1B4E9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O20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4" width="35.7109375" style="40" customWidth="1"/>
    <col min="5" max="8" width="9.140625" hidden="1" customWidth="1"/>
    <col min="9" max="15" width="0" hidden="1" customWidth="1"/>
    <col min="16" max="16384" width="9.140625" hidden="1"/>
  </cols>
  <sheetData>
    <row r="1" spans="1:14" s="27" customFormat="1" ht="20.25" customHeight="1" x14ac:dyDescent="0.25">
      <c r="A1" s="61" t="s">
        <v>12</v>
      </c>
      <c r="B1" s="61"/>
      <c r="C1" s="61"/>
      <c r="D1" s="61"/>
      <c r="E1" s="28"/>
      <c r="F1" s="28"/>
      <c r="G1" s="28"/>
      <c r="H1" s="28"/>
      <c r="I1" s="28"/>
      <c r="J1" s="28"/>
      <c r="K1" s="28"/>
    </row>
    <row r="2" spans="1:14" s="25" customFormat="1" ht="21" customHeight="1" x14ac:dyDescent="0.25">
      <c r="A2" s="62" t="s">
        <v>112</v>
      </c>
      <c r="B2" s="62"/>
      <c r="C2" s="62"/>
      <c r="D2" s="62"/>
      <c r="E2" s="24"/>
      <c r="F2" s="24"/>
      <c r="G2" s="24"/>
      <c r="H2" s="24"/>
      <c r="I2" s="24"/>
      <c r="J2" s="24"/>
      <c r="K2" s="24"/>
    </row>
    <row r="3" spans="1:14" s="25" customFormat="1" ht="21" customHeight="1" x14ac:dyDescent="0.25">
      <c r="A3" s="62" t="s">
        <v>346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s="25" customFormat="1" ht="21" customHeight="1" x14ac:dyDescent="0.25">
      <c r="A4" s="78" t="s">
        <v>38</v>
      </c>
      <c r="B4" s="78"/>
      <c r="C4" s="78"/>
      <c r="D4" s="78"/>
      <c r="E4" s="24"/>
      <c r="F4" s="24"/>
      <c r="G4" s="24"/>
      <c r="H4" s="24"/>
      <c r="I4" s="24"/>
      <c r="J4" s="24"/>
      <c r="K4" s="24"/>
    </row>
    <row r="5" spans="1:14" s="25" customFormat="1" ht="18" x14ac:dyDescent="0.25">
      <c r="A5" s="77" t="s">
        <v>110</v>
      </c>
      <c r="B5" s="77"/>
      <c r="C5" s="77"/>
      <c r="D5" s="77"/>
      <c r="E5" s="26"/>
      <c r="F5" s="26"/>
      <c r="G5" s="26"/>
      <c r="H5" s="26"/>
      <c r="I5" s="26"/>
      <c r="J5" s="26"/>
      <c r="K5" s="26"/>
    </row>
    <row r="6" spans="1:14" ht="31.5" x14ac:dyDescent="0.2">
      <c r="A6" s="19" t="s">
        <v>25</v>
      </c>
      <c r="B6" s="19" t="s">
        <v>26</v>
      </c>
      <c r="C6" s="19" t="s">
        <v>27</v>
      </c>
      <c r="D6" s="38" t="s">
        <v>163</v>
      </c>
    </row>
    <row r="7" spans="1:14" ht="15.75" x14ac:dyDescent="0.2">
      <c r="A7" s="74" t="s">
        <v>39</v>
      </c>
      <c r="B7" s="75"/>
      <c r="C7" s="76"/>
      <c r="D7" s="39" t="s">
        <v>43</v>
      </c>
    </row>
    <row r="8" spans="1:14" ht="75" x14ac:dyDescent="0.2">
      <c r="A8" s="20" t="s">
        <v>76</v>
      </c>
      <c r="B8" s="20" t="s">
        <v>77</v>
      </c>
      <c r="C8" s="21" t="s">
        <v>78</v>
      </c>
      <c r="D8" s="39" t="s">
        <v>174</v>
      </c>
    </row>
    <row r="9" spans="1:14" ht="45" x14ac:dyDescent="0.2">
      <c r="A9" s="20" t="s">
        <v>177</v>
      </c>
      <c r="B9" s="20" t="s">
        <v>28</v>
      </c>
      <c r="C9" s="21" t="s">
        <v>29</v>
      </c>
      <c r="D9" s="39" t="s">
        <v>164</v>
      </c>
    </row>
    <row r="10" spans="1:14" ht="15" x14ac:dyDescent="0.2">
      <c r="A10" s="20" t="s">
        <v>79</v>
      </c>
      <c r="B10" s="20" t="s">
        <v>31</v>
      </c>
      <c r="C10" s="21" t="s">
        <v>80</v>
      </c>
      <c r="D10" s="39" t="s">
        <v>165</v>
      </c>
    </row>
    <row r="11" spans="1:14" ht="15" x14ac:dyDescent="0.2">
      <c r="A11" s="20" t="s">
        <v>81</v>
      </c>
      <c r="B11" s="20" t="s">
        <v>30</v>
      </c>
      <c r="C11" s="21" t="s">
        <v>82</v>
      </c>
      <c r="D11" s="39" t="s">
        <v>166</v>
      </c>
    </row>
    <row r="12" spans="1:14" ht="75" x14ac:dyDescent="0.2">
      <c r="A12" s="20" t="s">
        <v>83</v>
      </c>
      <c r="B12" s="20" t="s">
        <v>84</v>
      </c>
      <c r="C12" s="21" t="s">
        <v>85</v>
      </c>
      <c r="D12" s="39" t="s">
        <v>175</v>
      </c>
    </row>
    <row r="13" spans="1:14" ht="30" x14ac:dyDescent="0.2">
      <c r="A13" s="20" t="s">
        <v>86</v>
      </c>
      <c r="B13" s="20" t="s">
        <v>32</v>
      </c>
      <c r="C13" s="21" t="s">
        <v>87</v>
      </c>
      <c r="D13" s="39" t="s">
        <v>167</v>
      </c>
    </row>
    <row r="14" spans="1:14" ht="45" x14ac:dyDescent="0.2">
      <c r="A14" s="20" t="s">
        <v>88</v>
      </c>
      <c r="B14" s="20" t="s">
        <v>89</v>
      </c>
      <c r="C14" s="21" t="s">
        <v>90</v>
      </c>
      <c r="D14" s="39" t="s">
        <v>168</v>
      </c>
    </row>
    <row r="15" spans="1:14" ht="15" x14ac:dyDescent="0.2">
      <c r="A15" s="20" t="s">
        <v>91</v>
      </c>
      <c r="B15" s="20" t="s">
        <v>92</v>
      </c>
      <c r="C15" s="21" t="s">
        <v>93</v>
      </c>
      <c r="D15" s="39" t="s">
        <v>169</v>
      </c>
    </row>
    <row r="16" spans="1:14" ht="75" x14ac:dyDescent="0.2">
      <c r="A16" s="20" t="s">
        <v>94</v>
      </c>
      <c r="B16" s="20" t="s">
        <v>95</v>
      </c>
      <c r="C16" s="21" t="s">
        <v>96</v>
      </c>
      <c r="D16" s="39" t="s">
        <v>170</v>
      </c>
    </row>
    <row r="17" spans="1:4" ht="45" x14ac:dyDescent="0.2">
      <c r="A17" s="20" t="s">
        <v>97</v>
      </c>
      <c r="B17" s="20" t="s">
        <v>33</v>
      </c>
      <c r="C17" s="21" t="s">
        <v>34</v>
      </c>
      <c r="D17" s="39" t="s">
        <v>171</v>
      </c>
    </row>
    <row r="18" spans="1:4" ht="105" x14ac:dyDescent="0.2">
      <c r="A18" s="20" t="s">
        <v>98</v>
      </c>
      <c r="B18" s="20" t="s">
        <v>35</v>
      </c>
      <c r="C18" s="21" t="s">
        <v>36</v>
      </c>
      <c r="D18" s="39" t="s">
        <v>172</v>
      </c>
    </row>
    <row r="19" spans="1:4" ht="30" x14ac:dyDescent="0.2">
      <c r="A19" s="22" t="s">
        <v>99</v>
      </c>
      <c r="B19" s="22" t="s">
        <v>37</v>
      </c>
      <c r="C19" s="23" t="s">
        <v>100</v>
      </c>
      <c r="D19" s="39" t="s">
        <v>173</v>
      </c>
    </row>
    <row r="20" spans="1:4" ht="15" x14ac:dyDescent="0.2">
      <c r="A20" s="72" t="s">
        <v>176</v>
      </c>
      <c r="B20" s="73"/>
      <c r="C20" s="73"/>
      <c r="D20" s="73"/>
    </row>
  </sheetData>
  <sheetProtection algorithmName="SHA-512" hashValue="DxfVl+gnaZbCoyFdfaiUGYwBJesw7bDKNlfPf/n754MvW8ZmmEXN02/eaWGB33ePIO/+DoeUhy2LYDwfj5YDtw==" saltValue="1uVYSroH4k7aGNFA0toE1g==" spinCount="100000" sheet="1" objects="1" scenarios="1"/>
  <mergeCells count="7">
    <mergeCell ref="A20:D20"/>
    <mergeCell ref="A7:C7"/>
    <mergeCell ref="A1:D1"/>
    <mergeCell ref="A2:D2"/>
    <mergeCell ref="A5:D5"/>
    <mergeCell ref="A4:D4"/>
    <mergeCell ref="A3:N3"/>
  </mergeCells>
  <phoneticPr fontId="15" type="noConversion"/>
  <dataValidations count="4">
    <dataValidation allowBlank="1" showInputMessage="1" showErrorMessage="1" prompt="Item Description" sqref="D6" xr:uid="{52403547-BE21-4D7F-BF69-40CC1CFFCC70}"/>
    <dataValidation allowBlank="1" showInputMessage="1" showErrorMessage="1" prompt="CLIN #" sqref="D7" xr:uid="{721F9A63-A99D-487E-990F-4531273A4999}"/>
    <dataValidation allowBlank="1" showInputMessage="1" showErrorMessage="1" prompt="SKU #" sqref="D9" xr:uid="{CDDB6572-F81E-4345-8D72-08959D588DEA}"/>
    <dataValidation allowBlank="1" showInputMessage="1" showErrorMessage="1" prompt="Specification" sqref="D8 D10:D19" xr:uid="{F3DDA09E-C66C-42BA-BE1E-0A763BBA979D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41F3-88A2-4A3A-8586-C8DC53F93E8C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6" width="35.85546875" customWidth="1"/>
    <col min="7" max="8" width="9.140625" hidden="1" customWidth="1"/>
    <col min="9" max="15" width="0" hidden="1" customWidth="1"/>
    <col min="16" max="16384" width="9.140625" hidden="1"/>
  </cols>
  <sheetData>
    <row r="1" spans="1:14" s="54" customFormat="1" ht="18" x14ac:dyDescent="0.25">
      <c r="A1" s="81" t="s">
        <v>12</v>
      </c>
      <c r="B1" s="81"/>
      <c r="C1" s="81"/>
      <c r="D1" s="81"/>
      <c r="E1" s="81"/>
      <c r="F1" s="81"/>
      <c r="G1" s="53"/>
      <c r="H1" s="53"/>
      <c r="I1" s="53"/>
      <c r="J1" s="53"/>
      <c r="K1" s="53"/>
      <c r="L1" s="53"/>
      <c r="M1" s="53"/>
    </row>
    <row r="2" spans="1:14" s="54" customFormat="1" ht="18" x14ac:dyDescent="0.25">
      <c r="A2" s="81" t="s">
        <v>111</v>
      </c>
      <c r="B2" s="81"/>
      <c r="C2" s="81"/>
      <c r="D2" s="81"/>
      <c r="E2" s="81"/>
      <c r="F2" s="81"/>
      <c r="G2" s="53"/>
      <c r="H2" s="53"/>
      <c r="I2" s="53"/>
      <c r="J2" s="53"/>
      <c r="K2" s="53"/>
      <c r="L2" s="53"/>
      <c r="M2" s="53"/>
    </row>
    <row r="3" spans="1:14" s="25" customFormat="1" ht="21" customHeight="1" x14ac:dyDescent="0.25">
      <c r="A3" s="62" t="s">
        <v>346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s="54" customFormat="1" ht="18" x14ac:dyDescent="0.25">
      <c r="A4" s="82" t="s">
        <v>240</v>
      </c>
      <c r="B4" s="82"/>
      <c r="C4" s="82"/>
      <c r="D4" s="82"/>
      <c r="E4" s="82"/>
      <c r="F4" s="82"/>
      <c r="G4" s="53"/>
      <c r="H4" s="53"/>
      <c r="I4" s="53"/>
      <c r="J4" s="53"/>
      <c r="K4" s="53"/>
      <c r="L4" s="53"/>
      <c r="M4" s="53"/>
    </row>
    <row r="5" spans="1:14" s="54" customFormat="1" ht="18" x14ac:dyDescent="0.25">
      <c r="A5" s="83" t="s">
        <v>110</v>
      </c>
      <c r="B5" s="83"/>
      <c r="C5" s="83"/>
      <c r="D5" s="83"/>
      <c r="E5" s="83"/>
      <c r="F5" s="83"/>
      <c r="G5" s="55"/>
      <c r="H5" s="55"/>
      <c r="I5" s="55"/>
      <c r="J5" s="55"/>
      <c r="K5" s="55"/>
      <c r="L5" s="55"/>
      <c r="M5" s="55"/>
    </row>
    <row r="6" spans="1:14" ht="31.5" x14ac:dyDescent="0.2">
      <c r="A6" s="19" t="s">
        <v>25</v>
      </c>
      <c r="B6" s="19" t="s">
        <v>26</v>
      </c>
      <c r="C6" s="19" t="s">
        <v>27</v>
      </c>
      <c r="D6" s="56" t="s">
        <v>241</v>
      </c>
      <c r="E6" s="56" t="s">
        <v>242</v>
      </c>
      <c r="F6" s="57" t="s">
        <v>243</v>
      </c>
    </row>
    <row r="7" spans="1:14" ht="15.75" x14ac:dyDescent="0.2">
      <c r="A7" s="74" t="s">
        <v>39</v>
      </c>
      <c r="B7" s="75"/>
      <c r="C7" s="76"/>
      <c r="D7" s="58" t="s">
        <v>104</v>
      </c>
      <c r="E7" s="58" t="s">
        <v>105</v>
      </c>
      <c r="F7" s="59" t="s">
        <v>106</v>
      </c>
    </row>
    <row r="8" spans="1:14" ht="60" x14ac:dyDescent="0.2">
      <c r="A8" s="20" t="s">
        <v>244</v>
      </c>
      <c r="B8" s="20" t="s">
        <v>118</v>
      </c>
      <c r="C8" s="21" t="s">
        <v>245</v>
      </c>
      <c r="D8" s="59" t="s">
        <v>246</v>
      </c>
      <c r="E8" s="59" t="s">
        <v>174</v>
      </c>
      <c r="F8" s="59" t="s">
        <v>246</v>
      </c>
    </row>
    <row r="9" spans="1:14" ht="45" x14ac:dyDescent="0.2">
      <c r="A9" s="20" t="s">
        <v>177</v>
      </c>
      <c r="B9" s="20" t="s">
        <v>28</v>
      </c>
      <c r="C9" s="21" t="s">
        <v>29</v>
      </c>
      <c r="D9" s="59" t="s">
        <v>119</v>
      </c>
      <c r="E9" s="59" t="s">
        <v>121</v>
      </c>
      <c r="F9" s="59" t="s">
        <v>123</v>
      </c>
    </row>
    <row r="10" spans="1:14" ht="30" x14ac:dyDescent="0.2">
      <c r="A10" s="20" t="s">
        <v>247</v>
      </c>
      <c r="B10" s="20" t="s">
        <v>248</v>
      </c>
      <c r="C10" s="21" t="s">
        <v>249</v>
      </c>
      <c r="D10" s="59" t="s">
        <v>250</v>
      </c>
      <c r="E10" s="59" t="s">
        <v>251</v>
      </c>
      <c r="F10" s="59" t="s">
        <v>252</v>
      </c>
    </row>
    <row r="11" spans="1:14" ht="15" x14ac:dyDescent="0.2">
      <c r="A11" s="20" t="s">
        <v>253</v>
      </c>
      <c r="B11" s="20" t="s">
        <v>254</v>
      </c>
      <c r="C11" s="21" t="s">
        <v>255</v>
      </c>
      <c r="D11" s="59" t="s">
        <v>256</v>
      </c>
      <c r="E11" s="59" t="s">
        <v>256</v>
      </c>
      <c r="F11" s="59" t="s">
        <v>256</v>
      </c>
    </row>
    <row r="12" spans="1:14" ht="30" x14ac:dyDescent="0.2">
      <c r="A12" s="20" t="s">
        <v>257</v>
      </c>
      <c r="B12" s="20" t="s">
        <v>258</v>
      </c>
      <c r="C12" s="21" t="s">
        <v>259</v>
      </c>
      <c r="D12" s="59" t="s">
        <v>260</v>
      </c>
      <c r="E12" s="59" t="s">
        <v>261</v>
      </c>
      <c r="F12" s="59" t="s">
        <v>262</v>
      </c>
    </row>
    <row r="13" spans="1:14" ht="30" x14ac:dyDescent="0.2">
      <c r="A13" s="20" t="s">
        <v>263</v>
      </c>
      <c r="B13" s="20" t="s">
        <v>264</v>
      </c>
      <c r="C13" s="21" t="s">
        <v>265</v>
      </c>
      <c r="D13" s="59" t="s">
        <v>265</v>
      </c>
      <c r="E13" s="59" t="s">
        <v>265</v>
      </c>
      <c r="F13" s="59" t="s">
        <v>265</v>
      </c>
    </row>
    <row r="14" spans="1:14" ht="15" x14ac:dyDescent="0.2">
      <c r="A14" s="20" t="s">
        <v>266</v>
      </c>
      <c r="B14" s="20" t="s">
        <v>267</v>
      </c>
      <c r="C14" s="21" t="s">
        <v>268</v>
      </c>
      <c r="D14" s="59" t="s">
        <v>269</v>
      </c>
      <c r="E14" s="59" t="s">
        <v>269</v>
      </c>
      <c r="F14" s="59" t="s">
        <v>269</v>
      </c>
    </row>
    <row r="15" spans="1:14" ht="45" x14ac:dyDescent="0.2">
      <c r="A15" s="20" t="s">
        <v>270</v>
      </c>
      <c r="B15" s="20" t="s">
        <v>271</v>
      </c>
      <c r="C15" s="21" t="s">
        <v>272</v>
      </c>
      <c r="D15" s="59" t="s">
        <v>273</v>
      </c>
      <c r="E15" s="59" t="s">
        <v>274</v>
      </c>
      <c r="F15" s="59" t="s">
        <v>275</v>
      </c>
    </row>
    <row r="16" spans="1:14" ht="45" x14ac:dyDescent="0.2">
      <c r="A16" s="20" t="s">
        <v>276</v>
      </c>
      <c r="B16" s="20" t="s">
        <v>277</v>
      </c>
      <c r="C16" s="21" t="s">
        <v>278</v>
      </c>
      <c r="D16" s="59" t="s">
        <v>279</v>
      </c>
      <c r="E16" s="59" t="s">
        <v>279</v>
      </c>
      <c r="F16" s="59" t="s">
        <v>280</v>
      </c>
    </row>
    <row r="17" spans="1:6" ht="30" x14ac:dyDescent="0.2">
      <c r="A17" s="20" t="s">
        <v>281</v>
      </c>
      <c r="B17" s="20" t="s">
        <v>282</v>
      </c>
      <c r="C17" s="21" t="s">
        <v>283</v>
      </c>
      <c r="D17" s="59" t="s">
        <v>284</v>
      </c>
      <c r="E17" s="59" t="s">
        <v>284</v>
      </c>
      <c r="F17" s="59" t="s">
        <v>285</v>
      </c>
    </row>
    <row r="18" spans="1:6" ht="30" x14ac:dyDescent="0.2">
      <c r="A18" s="20" t="s">
        <v>286</v>
      </c>
      <c r="B18" s="20" t="s">
        <v>287</v>
      </c>
      <c r="C18" s="21" t="s">
        <v>288</v>
      </c>
      <c r="D18" s="59" t="s">
        <v>289</v>
      </c>
      <c r="E18" s="59" t="s">
        <v>289</v>
      </c>
      <c r="F18" s="59" t="s">
        <v>289</v>
      </c>
    </row>
    <row r="19" spans="1:6" ht="15" x14ac:dyDescent="0.2">
      <c r="A19" s="79" t="s">
        <v>176</v>
      </c>
      <c r="B19" s="80"/>
      <c r="C19" s="80"/>
      <c r="D19" s="80"/>
      <c r="E19" s="80"/>
      <c r="F19" s="80"/>
    </row>
  </sheetData>
  <sheetProtection algorithmName="SHA-512" hashValue="HOnNTnqU93cMSIQh5VbGz3/nmw0kBlL+qvOwFRXMCO2p6/S/dfZaVLAxucwdLmeu+6e+BU9Kk4nAShth2dJFrQ==" saltValue="rAiMKg60PCE2yxawiZVaxw==" spinCount="100000" sheet="1" objects="1" scenarios="1"/>
  <mergeCells count="7">
    <mergeCell ref="A19:F19"/>
    <mergeCell ref="A1:F1"/>
    <mergeCell ref="A2:F2"/>
    <mergeCell ref="A4:F4"/>
    <mergeCell ref="A5:F5"/>
    <mergeCell ref="A7:C7"/>
    <mergeCell ref="A3:N3"/>
  </mergeCells>
  <dataValidations count="4">
    <dataValidation allowBlank="1" showInputMessage="1" showErrorMessage="1" prompt="Item Description" sqref="D6:F6" xr:uid="{1600142B-412A-4D82-B1D6-3033214DF444}"/>
    <dataValidation allowBlank="1" showInputMessage="1" showErrorMessage="1" prompt="CLIN #" sqref="D7:F7" xr:uid="{EF369506-CFF2-47DD-B67C-C88AF0E3B54D}"/>
    <dataValidation allowBlank="1" showInputMessage="1" showErrorMessage="1" prompt="SKU #" sqref="D9:F9" xr:uid="{CD474798-E051-48B4-9570-AEC72B63A2AF}"/>
    <dataValidation allowBlank="1" showInputMessage="1" showErrorMessage="1" prompt="Specification" sqref="D8:F8 D10:F18" xr:uid="{A89A712D-27BF-4962-B847-D2AD5ADD4CC1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5C9C-C7DD-44C0-827C-97086DCCF7B6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4" width="35.7109375" customWidth="1"/>
    <col min="5" max="8" width="9.140625" hidden="1" customWidth="1"/>
    <col min="9" max="15" width="0" hidden="1" customWidth="1"/>
    <col min="16" max="16384" width="9.140625" hidden="1"/>
  </cols>
  <sheetData>
    <row r="1" spans="1:14" s="54" customFormat="1" ht="18" x14ac:dyDescent="0.25">
      <c r="A1" s="81" t="s">
        <v>12</v>
      </c>
      <c r="B1" s="81"/>
      <c r="C1" s="81"/>
      <c r="D1" s="81"/>
      <c r="E1" s="53"/>
      <c r="F1" s="53"/>
      <c r="G1" s="53"/>
      <c r="H1" s="53"/>
      <c r="I1" s="53"/>
      <c r="J1" s="53"/>
      <c r="K1" s="53"/>
    </row>
    <row r="2" spans="1:14" s="54" customFormat="1" ht="18" x14ac:dyDescent="0.25">
      <c r="A2" s="81" t="s">
        <v>111</v>
      </c>
      <c r="B2" s="81"/>
      <c r="C2" s="81"/>
      <c r="D2" s="81"/>
      <c r="E2" s="53"/>
      <c r="F2" s="53"/>
      <c r="G2" s="53"/>
      <c r="H2" s="53"/>
      <c r="I2" s="53"/>
      <c r="J2" s="53"/>
      <c r="K2" s="53"/>
    </row>
    <row r="3" spans="1:14" s="25" customFormat="1" ht="21" customHeight="1" x14ac:dyDescent="0.25">
      <c r="A3" s="62" t="s">
        <v>346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s="54" customFormat="1" ht="18" x14ac:dyDescent="0.25">
      <c r="A4" s="82" t="s">
        <v>290</v>
      </c>
      <c r="B4" s="82"/>
      <c r="C4" s="82"/>
      <c r="D4" s="82"/>
      <c r="E4" s="53"/>
      <c r="F4" s="53"/>
      <c r="G4" s="53"/>
      <c r="H4" s="53"/>
      <c r="I4" s="53"/>
      <c r="J4" s="53"/>
      <c r="K4" s="53"/>
    </row>
    <row r="5" spans="1:14" s="54" customFormat="1" ht="18" x14ac:dyDescent="0.25">
      <c r="A5" s="83" t="s">
        <v>110</v>
      </c>
      <c r="B5" s="83"/>
      <c r="C5" s="83"/>
      <c r="D5" s="83"/>
      <c r="E5" s="55"/>
      <c r="F5" s="55"/>
      <c r="G5" s="55"/>
      <c r="H5" s="55"/>
      <c r="I5" s="55"/>
      <c r="J5" s="55"/>
      <c r="K5" s="55"/>
    </row>
    <row r="6" spans="1:14" ht="31.5" x14ac:dyDescent="0.2">
      <c r="A6" s="19" t="s">
        <v>25</v>
      </c>
      <c r="B6" s="19" t="s">
        <v>26</v>
      </c>
      <c r="C6" s="19" t="s">
        <v>27</v>
      </c>
      <c r="D6" s="57" t="s">
        <v>291</v>
      </c>
    </row>
    <row r="7" spans="1:14" ht="15.75" x14ac:dyDescent="0.2">
      <c r="A7" s="74" t="s">
        <v>39</v>
      </c>
      <c r="B7" s="75"/>
      <c r="C7" s="76"/>
      <c r="D7" s="59" t="s">
        <v>292</v>
      </c>
    </row>
    <row r="8" spans="1:14" ht="60" x14ac:dyDescent="0.2">
      <c r="A8" s="20" t="s">
        <v>293</v>
      </c>
      <c r="B8" s="20" t="s">
        <v>294</v>
      </c>
      <c r="C8" s="21" t="s">
        <v>245</v>
      </c>
      <c r="D8" s="59" t="s">
        <v>246</v>
      </c>
    </row>
    <row r="9" spans="1:14" ht="45" x14ac:dyDescent="0.2">
      <c r="A9" s="20" t="s">
        <v>177</v>
      </c>
      <c r="B9" s="20" t="s">
        <v>28</v>
      </c>
      <c r="C9" s="21" t="s">
        <v>29</v>
      </c>
      <c r="D9" s="59" t="s">
        <v>124</v>
      </c>
    </row>
    <row r="10" spans="1:14" ht="30" x14ac:dyDescent="0.2">
      <c r="A10" s="20" t="s">
        <v>295</v>
      </c>
      <c r="B10" s="20" t="s">
        <v>248</v>
      </c>
      <c r="C10" s="21" t="s">
        <v>249</v>
      </c>
      <c r="D10" s="59" t="s">
        <v>296</v>
      </c>
    </row>
    <row r="11" spans="1:14" ht="15" x14ac:dyDescent="0.2">
      <c r="A11" s="20" t="s">
        <v>297</v>
      </c>
      <c r="B11" s="20" t="s">
        <v>254</v>
      </c>
      <c r="C11" s="21" t="s">
        <v>255</v>
      </c>
      <c r="D11" s="59" t="s">
        <v>256</v>
      </c>
    </row>
    <row r="12" spans="1:14" ht="30" x14ac:dyDescent="0.2">
      <c r="A12" s="20" t="s">
        <v>298</v>
      </c>
      <c r="B12" s="20" t="s">
        <v>258</v>
      </c>
      <c r="C12" s="21" t="s">
        <v>259</v>
      </c>
      <c r="D12" s="59" t="s">
        <v>299</v>
      </c>
    </row>
    <row r="13" spans="1:14" ht="30" x14ac:dyDescent="0.2">
      <c r="A13" s="20" t="s">
        <v>300</v>
      </c>
      <c r="B13" s="20" t="s">
        <v>264</v>
      </c>
      <c r="C13" s="21" t="s">
        <v>265</v>
      </c>
      <c r="D13" s="59" t="s">
        <v>265</v>
      </c>
    </row>
    <row r="14" spans="1:14" ht="15" x14ac:dyDescent="0.2">
      <c r="A14" s="20" t="s">
        <v>301</v>
      </c>
      <c r="B14" s="20" t="s">
        <v>267</v>
      </c>
      <c r="C14" s="21" t="s">
        <v>268</v>
      </c>
      <c r="D14" s="59" t="s">
        <v>302</v>
      </c>
    </row>
    <row r="15" spans="1:14" ht="45" x14ac:dyDescent="0.2">
      <c r="A15" s="20" t="s">
        <v>303</v>
      </c>
      <c r="B15" s="20" t="s">
        <v>271</v>
      </c>
      <c r="C15" s="21" t="s">
        <v>272</v>
      </c>
      <c r="D15" s="59" t="s">
        <v>304</v>
      </c>
    </row>
    <row r="16" spans="1:14" ht="30" x14ac:dyDescent="0.2">
      <c r="A16" s="20" t="s">
        <v>305</v>
      </c>
      <c r="B16" s="20" t="s">
        <v>277</v>
      </c>
      <c r="C16" s="21" t="s">
        <v>278</v>
      </c>
      <c r="D16" s="59" t="s">
        <v>306</v>
      </c>
    </row>
    <row r="17" spans="1:4" ht="30" x14ac:dyDescent="0.2">
      <c r="A17" s="20" t="s">
        <v>307</v>
      </c>
      <c r="B17" s="20" t="s">
        <v>282</v>
      </c>
      <c r="C17" s="21" t="s">
        <v>283</v>
      </c>
      <c r="D17" s="59" t="s">
        <v>308</v>
      </c>
    </row>
    <row r="18" spans="1:4" ht="30" x14ac:dyDescent="0.2">
      <c r="A18" s="20" t="s">
        <v>309</v>
      </c>
      <c r="B18" s="20" t="s">
        <v>287</v>
      </c>
      <c r="C18" s="21" t="s">
        <v>288</v>
      </c>
      <c r="D18" s="59" t="s">
        <v>310</v>
      </c>
    </row>
    <row r="19" spans="1:4" ht="15" x14ac:dyDescent="0.2">
      <c r="A19" s="79" t="s">
        <v>176</v>
      </c>
      <c r="B19" s="80"/>
      <c r="C19" s="80"/>
      <c r="D19" s="80"/>
    </row>
  </sheetData>
  <sheetProtection algorithmName="SHA-512" hashValue="GrR4VSXiP08fWOi1ouUZCR9yvaW29nrS9JXtN7+KUTv5xhTbMKFau7CYc0DgOJJ8xhKfIbaTMxjtb9S14x8tOA==" saltValue="NCIaUz+IaQfEA2FZQsUv0A==" spinCount="100000" sheet="1" objects="1" scenarios="1"/>
  <mergeCells count="7">
    <mergeCell ref="A19:D19"/>
    <mergeCell ref="A1:D1"/>
    <mergeCell ref="A2:D2"/>
    <mergeCell ref="A4:D4"/>
    <mergeCell ref="A5:D5"/>
    <mergeCell ref="A7:C7"/>
    <mergeCell ref="A3:N3"/>
  </mergeCells>
  <dataValidations count="4">
    <dataValidation allowBlank="1" showInputMessage="1" showErrorMessage="1" prompt="Specification" sqref="D8 D10:D18" xr:uid="{DC741084-CD61-4474-9E0A-0B4B3DC5958C}"/>
    <dataValidation allowBlank="1" showInputMessage="1" showErrorMessage="1" prompt="SKU #" sqref="D9" xr:uid="{BA7C9F5E-3DB7-4580-A2B1-F7E3BDDAE543}"/>
    <dataValidation allowBlank="1" showInputMessage="1" showErrorMessage="1" prompt="CLIN #" sqref="D7" xr:uid="{A5D5C32C-9575-497C-9F41-4990EAF42414}"/>
    <dataValidation allowBlank="1" showInputMessage="1" showErrorMessage="1" prompt="Item Description" sqref="D6" xr:uid="{1D0F7C3D-55A0-41ED-93C9-0C51398C65B3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D26B7-288F-4957-B9C0-402C7CD1B532}">
  <dimension ref="A1:N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5" width="35.7109375" customWidth="1"/>
    <col min="6" max="8" width="9.140625" hidden="1" customWidth="1"/>
    <col min="9" max="12" width="0" hidden="1" customWidth="1"/>
    <col min="13" max="16384" width="9.140625" hidden="1"/>
  </cols>
  <sheetData>
    <row r="1" spans="1:14" s="54" customFormat="1" ht="18" x14ac:dyDescent="0.25">
      <c r="A1" s="81" t="s">
        <v>12</v>
      </c>
      <c r="B1" s="81"/>
      <c r="C1" s="81"/>
      <c r="D1" s="81"/>
      <c r="E1" s="81"/>
      <c r="F1" s="53"/>
      <c r="G1" s="53"/>
      <c r="H1" s="53"/>
      <c r="I1" s="53"/>
      <c r="J1" s="53"/>
      <c r="K1" s="53"/>
      <c r="L1" s="53"/>
    </row>
    <row r="2" spans="1:14" s="54" customFormat="1" ht="18" x14ac:dyDescent="0.25">
      <c r="A2" s="81" t="s">
        <v>111</v>
      </c>
      <c r="B2" s="81"/>
      <c r="C2" s="81"/>
      <c r="D2" s="81"/>
      <c r="E2" s="81"/>
      <c r="F2" s="53"/>
      <c r="G2" s="53"/>
      <c r="H2" s="53"/>
      <c r="I2" s="53"/>
      <c r="J2" s="53"/>
      <c r="K2" s="53"/>
      <c r="L2" s="53"/>
    </row>
    <row r="3" spans="1:14" s="25" customFormat="1" ht="21" customHeight="1" x14ac:dyDescent="0.25">
      <c r="A3" s="62" t="s">
        <v>346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s="54" customFormat="1" ht="18" x14ac:dyDescent="0.25">
      <c r="A4" s="82" t="s">
        <v>311</v>
      </c>
      <c r="B4" s="82"/>
      <c r="C4" s="82"/>
      <c r="D4" s="82"/>
      <c r="E4" s="82"/>
      <c r="F4" s="53"/>
      <c r="G4" s="53"/>
      <c r="H4" s="53"/>
      <c r="I4" s="53"/>
      <c r="J4" s="53"/>
      <c r="K4" s="53"/>
      <c r="L4" s="53"/>
    </row>
    <row r="5" spans="1:14" s="54" customFormat="1" ht="18" x14ac:dyDescent="0.25">
      <c r="A5" s="83" t="s">
        <v>110</v>
      </c>
      <c r="B5" s="83"/>
      <c r="C5" s="83"/>
      <c r="D5" s="83"/>
      <c r="E5" s="83"/>
      <c r="F5" s="55"/>
      <c r="G5" s="55"/>
      <c r="H5" s="55"/>
      <c r="I5" s="55"/>
      <c r="J5" s="55"/>
      <c r="K5" s="55"/>
      <c r="L5" s="55"/>
    </row>
    <row r="6" spans="1:14" ht="31.5" x14ac:dyDescent="0.2">
      <c r="A6" s="19" t="s">
        <v>25</v>
      </c>
      <c r="B6" s="19" t="s">
        <v>26</v>
      </c>
      <c r="C6" s="19" t="s">
        <v>27</v>
      </c>
      <c r="D6" s="56" t="s">
        <v>312</v>
      </c>
      <c r="E6" s="57" t="s">
        <v>341</v>
      </c>
    </row>
    <row r="7" spans="1:14" ht="15.75" x14ac:dyDescent="0.2">
      <c r="A7" s="74" t="s">
        <v>39</v>
      </c>
      <c r="B7" s="75"/>
      <c r="C7" s="76"/>
      <c r="D7" s="58" t="s">
        <v>313</v>
      </c>
      <c r="E7" s="59" t="s">
        <v>314</v>
      </c>
    </row>
    <row r="8" spans="1:14" ht="30" x14ac:dyDescent="0.2">
      <c r="A8" s="20" t="s">
        <v>315</v>
      </c>
      <c r="B8" s="20" t="s">
        <v>192</v>
      </c>
      <c r="C8" s="21" t="s">
        <v>316</v>
      </c>
      <c r="D8" s="59" t="s">
        <v>174</v>
      </c>
      <c r="E8" s="59" t="s">
        <v>342</v>
      </c>
    </row>
    <row r="9" spans="1:14" ht="45" x14ac:dyDescent="0.2">
      <c r="A9" s="20" t="s">
        <v>177</v>
      </c>
      <c r="B9" s="20" t="s">
        <v>28</v>
      </c>
      <c r="C9" s="21" t="s">
        <v>29</v>
      </c>
      <c r="D9" s="59" t="s">
        <v>126</v>
      </c>
      <c r="E9" s="59" t="s">
        <v>338</v>
      </c>
    </row>
    <row r="10" spans="1:14" ht="15" x14ac:dyDescent="0.2">
      <c r="A10" s="20" t="s">
        <v>317</v>
      </c>
      <c r="B10" s="20" t="s">
        <v>248</v>
      </c>
      <c r="C10" s="21" t="s">
        <v>318</v>
      </c>
      <c r="D10" s="59" t="s">
        <v>319</v>
      </c>
      <c r="E10" s="59" t="s">
        <v>319</v>
      </c>
    </row>
    <row r="11" spans="1:14" ht="15" x14ac:dyDescent="0.2">
      <c r="A11" s="20" t="s">
        <v>320</v>
      </c>
      <c r="B11" s="20" t="s">
        <v>254</v>
      </c>
      <c r="C11" s="21" t="s">
        <v>321</v>
      </c>
      <c r="D11" s="59" t="s">
        <v>322</v>
      </c>
      <c r="E11" s="59">
        <v>0.88124999999999998</v>
      </c>
    </row>
    <row r="12" spans="1:14" ht="15" x14ac:dyDescent="0.2">
      <c r="A12" s="20" t="s">
        <v>323</v>
      </c>
      <c r="B12" s="20" t="s">
        <v>258</v>
      </c>
      <c r="C12" s="21" t="s">
        <v>259</v>
      </c>
      <c r="D12" s="59" t="s">
        <v>324</v>
      </c>
      <c r="E12" s="59" t="s">
        <v>343</v>
      </c>
    </row>
    <row r="13" spans="1:14" ht="30" x14ac:dyDescent="0.2">
      <c r="A13" s="20" t="s">
        <v>325</v>
      </c>
      <c r="B13" s="20" t="s">
        <v>264</v>
      </c>
      <c r="C13" s="21" t="s">
        <v>265</v>
      </c>
      <c r="D13" s="59" t="s">
        <v>326</v>
      </c>
      <c r="E13" s="59">
        <v>41.667361111111113</v>
      </c>
    </row>
    <row r="14" spans="1:14" ht="15" x14ac:dyDescent="0.2">
      <c r="A14" s="20" t="s">
        <v>327</v>
      </c>
      <c r="B14" s="20" t="s">
        <v>267</v>
      </c>
      <c r="C14" s="21" t="s">
        <v>268</v>
      </c>
      <c r="D14" s="59" t="s">
        <v>302</v>
      </c>
      <c r="E14" s="59" t="s">
        <v>302</v>
      </c>
    </row>
    <row r="15" spans="1:14" ht="45" x14ac:dyDescent="0.2">
      <c r="A15" s="20" t="s">
        <v>328</v>
      </c>
      <c r="B15" s="20" t="s">
        <v>271</v>
      </c>
      <c r="C15" s="21" t="s">
        <v>329</v>
      </c>
      <c r="D15" s="59" t="s">
        <v>273</v>
      </c>
      <c r="E15" s="59" t="s">
        <v>330</v>
      </c>
    </row>
    <row r="16" spans="1:14" ht="45" x14ac:dyDescent="0.2">
      <c r="A16" s="20" t="s">
        <v>331</v>
      </c>
      <c r="B16" s="20" t="s">
        <v>277</v>
      </c>
      <c r="C16" s="21" t="s">
        <v>272</v>
      </c>
      <c r="D16" s="59" t="s">
        <v>332</v>
      </c>
      <c r="E16" s="59" t="s">
        <v>344</v>
      </c>
    </row>
    <row r="17" spans="1:5" ht="30" x14ac:dyDescent="0.2">
      <c r="A17" s="20" t="s">
        <v>333</v>
      </c>
      <c r="B17" s="20" t="s">
        <v>282</v>
      </c>
      <c r="C17" s="21" t="s">
        <v>334</v>
      </c>
      <c r="D17" s="59" t="s">
        <v>335</v>
      </c>
      <c r="E17" s="59" t="s">
        <v>345</v>
      </c>
    </row>
    <row r="18" spans="1:5" ht="30" x14ac:dyDescent="0.2">
      <c r="A18" s="20" t="s">
        <v>336</v>
      </c>
      <c r="B18" s="20" t="s">
        <v>287</v>
      </c>
      <c r="C18" s="21" t="s">
        <v>288</v>
      </c>
      <c r="D18" s="59" t="s">
        <v>310</v>
      </c>
      <c r="E18" s="59" t="s">
        <v>310</v>
      </c>
    </row>
    <row r="19" spans="1:5" ht="15" x14ac:dyDescent="0.2">
      <c r="A19" s="79" t="s">
        <v>176</v>
      </c>
      <c r="B19" s="80"/>
      <c r="C19" s="80"/>
      <c r="D19" s="80"/>
      <c r="E19" s="80"/>
    </row>
  </sheetData>
  <sheetProtection algorithmName="SHA-512" hashValue="JA6O9D2RBdSB15hPkeksnSsY64Eq7wshM8MiMC/h9Gd9PDBTLmxDFuMGgOhW+/ueJgwXH5pyI/3BbqULfpzILQ==" saltValue="QaSUfrQU5p3WtY7YaztpsQ==" spinCount="100000" sheet="1" objects="1" scenarios="1"/>
  <mergeCells count="7">
    <mergeCell ref="A19:E19"/>
    <mergeCell ref="A1:E1"/>
    <mergeCell ref="A2:E2"/>
    <mergeCell ref="A4:E4"/>
    <mergeCell ref="A5:E5"/>
    <mergeCell ref="A7:C7"/>
    <mergeCell ref="A3:N3"/>
  </mergeCells>
  <dataValidations count="4">
    <dataValidation allowBlank="1" showInputMessage="1" showErrorMessage="1" prompt="Specification" sqref="D8:E8 D10:E18" xr:uid="{B4D2C151-BC90-4E44-B6D5-81B9987B19EE}"/>
    <dataValidation allowBlank="1" showInputMessage="1" showErrorMessage="1" prompt="SKU #" sqref="D9:E9" xr:uid="{878CF374-0EDC-4835-9F3A-12D53F128A40}"/>
    <dataValidation allowBlank="1" showInputMessage="1" showErrorMessage="1" prompt="CLIN #" sqref="D7:E7" xr:uid="{80608CA9-3414-416D-9943-F291ED849ADB}"/>
    <dataValidation allowBlank="1" showInputMessage="1" showErrorMessage="1" prompt="Item Description" sqref="D6:E6" xr:uid="{2EECE72E-5BBC-44FC-BB08-A759229350B5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Thin-Client (DT)</vt:lpstr>
      <vt:lpstr>DT Configuration</vt:lpstr>
      <vt:lpstr>MW Configuration</vt:lpstr>
      <vt:lpstr>MT Configuration</vt:lpstr>
      <vt:lpstr>MC Configuration</vt:lpstr>
      <vt:lpstr>'Thin-Client (DT)'!Print_Titles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Cosgrove, Robert@DGS</dc:creator>
  <cp:lastModifiedBy>Seale, Rita@DGS</cp:lastModifiedBy>
  <cp:lastPrinted>2019-07-05T22:39:02Z</cp:lastPrinted>
  <dcterms:created xsi:type="dcterms:W3CDTF">2008-07-23T22:58:57Z</dcterms:created>
  <dcterms:modified xsi:type="dcterms:W3CDTF">2022-06-20T21:23:30Z</dcterms:modified>
</cp:coreProperties>
</file>